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<sst xmlns="http://schemas.openxmlformats.org/spreadsheetml/2006/main" count="4733" uniqueCount="3656">
  <si>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</si>
  <si>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</si>
  <si>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</si>
  <si>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</si>
  <si>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</si>
  <si>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</si>
  <si>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</si>
  <si>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</si>
  <si>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</si>
  <si>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</si>
  <si>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</si>
  <si>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</si>
  <si>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</si>
  <si>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</si>
  <si>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</si>
  <si>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</si>
  <si>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</si>
  <si>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</si>
  <si>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</si>
  <si>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</si>
  <si>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</si>
  <si>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</si>
  <si>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</si>
  <si>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</si>
  <si>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</si>
  <si>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</si>
  <si>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</si>
  <si>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</si>
  <si>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</si>
  <si>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</si>
  <si>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</si>
  <si>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MILNA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</si>
  <si>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</si>
  <si>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</si>
  <si>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</si>
  <si>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</si>
  <si>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</si>
  <si>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</si>
  <si>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</si>
  <si>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</si>
  <si>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</si>
  <si>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</si>
  <si>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</si>
  <si>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</si>
  <si>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</si>
  <si>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</si>
  <si>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</si>
  <si>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</si>
  <si>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</si>
  <si>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</si>
  <si>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</si>
  <si>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</si>
  <si>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</si>
  <si>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</si>
  <si>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</si>
  <si>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</si>
  <si>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</si>
  <si>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</si>
  <si>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</si>
  <si>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11863 - O.Š. MILNA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</si>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</sst>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z val="9"/>
      <color rgb="FF00B050"/>
      <name val="Arial"/>
      <charset val="238"/>
    </font>
    <font>
      <sz val="9"/>
      <color theme="6"/>
      <name val="Arial"/>
      <charset val="238"/>
    </font>
    <font>
      <sz val="10"/>
      <color rgb="FF0000FF"/>
      <name val="Arial"/>
      <charset val="134"/>
    </font>
    <font>
      <strike/>
      <sz val="9"/>
      <color theme="1"/>
      <name val="Arial"/>
      <charset val="238"/>
    </font>
    <font>
      <b/>
      <sz val="8"/>
      <color rgb="FF0000FF"/>
      <name val="Arial"/>
      <charset val="134"/>
    </font>
    <font>
      <b/>
      <sz val="8"/>
      <name val="Arial"/>
      <charset val="134"/>
    </font>
    <font>
      <b/>
      <sz val="8"/>
      <color rgb="FF3333FF"/>
      <name val="Arial"/>
      <charset val="238"/>
    </font>
    <font>
      <strike/>
      <sz val="8"/>
      <name val="Arial"/>
      <charset val="134"/>
    </font>
    <font>
      <sz val="8"/>
      <color rgb="FFFF0000"/>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49"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527862.14</v>
      </c>
      <c r="D2" s="352">
        <f>'PR-RAS'!E6</f>
        <v>660662.92</v>
      </c>
      <c r="E2" s="352">
        <v>0</v>
      </c>
      <c r="F2" s="352">
        <v>0</v>
      </c>
      <c r="G2" s="353">
        <f t="shared" ref="G2:G274" si="0">(B2/1000)*(C2*1+D2*2)</f>
        <v>1849.18798</v>
      </c>
      <c r="H2" s="353">
        <f t="shared" ref="H2:H274" si="1">ABS(C2-ROUND(C2,0))+ABS(D2-ROUND(D2,0))</f>
        <v>0.220000000088476</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481486.53</v>
      </c>
      <c r="D45" s="349">
        <f>'PR-RAS'!E49</f>
        <v>602927.94</v>
      </c>
      <c r="E45" s="349">
        <v>0</v>
      </c>
      <c r="F45" s="349">
        <v>0</v>
      </c>
      <c r="G45" s="350">
        <f t="shared" si="0"/>
        <v>74243.06604</v>
      </c>
      <c r="H45" s="350">
        <f t="shared" si="1"/>
        <v>0.53000000002794</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481486.53</v>
      </c>
      <c r="D64" s="349">
        <f>'PR-RAS'!E68</f>
        <v>602927.94</v>
      </c>
      <c r="E64" s="349">
        <v>0</v>
      </c>
      <c r="F64" s="349">
        <v>0</v>
      </c>
      <c r="G64" s="350">
        <f t="shared" si="0"/>
        <v>106302.57183</v>
      </c>
      <c r="H64" s="350">
        <f t="shared" si="1"/>
        <v>0.53000000002794</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470717.44</v>
      </c>
      <c r="D65" s="349">
        <f>'PR-RAS'!E69</f>
        <v>602617.94</v>
      </c>
      <c r="E65" s="349">
        <v>0</v>
      </c>
      <c r="F65" s="349">
        <v>0</v>
      </c>
      <c r="G65" s="350">
        <f t="shared" si="0"/>
        <v>107261.01248</v>
      </c>
      <c r="H65" s="350">
        <f t="shared" si="1"/>
        <v>0.500000000058208</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10769.09</v>
      </c>
      <c r="D66" s="349">
        <f>'PR-RAS'!E70</f>
        <v>310</v>
      </c>
      <c r="E66" s="349">
        <v>0</v>
      </c>
      <c r="F66" s="349">
        <v>0</v>
      </c>
      <c r="G66" s="350">
        <f t="shared" si="0"/>
        <v>740.29085</v>
      </c>
      <c r="H66" s="350">
        <f t="shared" si="1"/>
        <v>0.0900000000001455</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0.06</v>
      </c>
      <c r="D78" s="349">
        <f>'PR-RAS'!E82</f>
        <v>100.08</v>
      </c>
      <c r="E78" s="349">
        <v>0</v>
      </c>
      <c r="F78" s="349">
        <v>0</v>
      </c>
      <c r="G78" s="350">
        <f t="shared" si="0"/>
        <v>15.41694</v>
      </c>
      <c r="H78" s="350">
        <f t="shared" si="1"/>
        <v>0.139999999999998</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0.06</v>
      </c>
      <c r="D79" s="349">
        <f>'PR-RAS'!E83</f>
        <v>0.08</v>
      </c>
      <c r="E79" s="349">
        <v>0</v>
      </c>
      <c r="F79" s="349">
        <v>0</v>
      </c>
      <c r="G79" s="350">
        <f t="shared" si="0"/>
        <v>0.01716</v>
      </c>
      <c r="H79" s="350">
        <f t="shared" si="1"/>
        <v>0.14</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0.06</v>
      </c>
      <c r="D81" s="349">
        <f>'PR-RAS'!E85</f>
        <v>0.08</v>
      </c>
      <c r="E81" s="349">
        <v>0</v>
      </c>
      <c r="F81" s="349">
        <v>0</v>
      </c>
      <c r="G81" s="350">
        <f t="shared" si="0"/>
        <v>0.0176</v>
      </c>
      <c r="H81" s="350">
        <f t="shared" si="1"/>
        <v>0.14</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100</v>
      </c>
      <c r="E87" s="349">
        <v>0</v>
      </c>
      <c r="F87" s="349">
        <v>0</v>
      </c>
      <c r="G87" s="350">
        <f t="shared" si="0"/>
        <v>17.2</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100</v>
      </c>
      <c r="E89" s="349">
        <v>0</v>
      </c>
      <c r="F89" s="349">
        <v>0</v>
      </c>
      <c r="G89" s="350">
        <f t="shared" si="0"/>
        <v>17.6</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930.39</v>
      </c>
      <c r="D102" s="349">
        <f>'PR-RAS'!E106</f>
        <v>701.5</v>
      </c>
      <c r="E102" s="349">
        <v>0</v>
      </c>
      <c r="F102" s="349">
        <v>0</v>
      </c>
      <c r="G102" s="350">
        <f t="shared" si="0"/>
        <v>235.67239</v>
      </c>
      <c r="H102" s="350">
        <f t="shared" si="1"/>
        <v>0.889999999999986</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930.39</v>
      </c>
      <c r="D108" s="349">
        <f>'PR-RAS'!E112</f>
        <v>701.5</v>
      </c>
      <c r="E108" s="349">
        <v>0</v>
      </c>
      <c r="F108" s="349">
        <v>0</v>
      </c>
      <c r="G108" s="350">
        <f t="shared" si="0"/>
        <v>249.67273</v>
      </c>
      <c r="H108" s="350">
        <f t="shared" si="1"/>
        <v>0.889999999999986</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930.39</v>
      </c>
      <c r="D113" s="349">
        <f>'PR-RAS'!E117</f>
        <v>701.5</v>
      </c>
      <c r="E113" s="349">
        <v>0</v>
      </c>
      <c r="F113" s="349">
        <v>0</v>
      </c>
      <c r="G113" s="350">
        <f t="shared" si="0"/>
        <v>261.33968</v>
      </c>
      <c r="H113" s="350">
        <f t="shared" si="1"/>
        <v>0.889999999999986</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0</v>
      </c>
      <c r="D121" s="349">
        <f>'PR-RAS'!E125</f>
        <v>0</v>
      </c>
      <c r="E121" s="349">
        <v>0</v>
      </c>
      <c r="F121" s="349">
        <v>0</v>
      </c>
      <c r="G121" s="350">
        <f t="shared" si="0"/>
        <v>0</v>
      </c>
      <c r="H121" s="350">
        <f t="shared" si="1"/>
        <v>0</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0</v>
      </c>
      <c r="D124" s="349">
        <f>'PR-RAS'!E128</f>
        <v>0</v>
      </c>
      <c r="E124" s="349">
        <v>0</v>
      </c>
      <c r="F124" s="349">
        <v>0</v>
      </c>
      <c r="G124" s="350">
        <f t="shared" si="0"/>
        <v>0</v>
      </c>
      <c r="H124" s="350">
        <f t="shared" si="1"/>
        <v>0</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0</v>
      </c>
      <c r="D125" s="349">
        <f>'PR-RAS'!E129</f>
        <v>0</v>
      </c>
      <c r="E125" s="349">
        <v>0</v>
      </c>
      <c r="F125" s="349">
        <v>0</v>
      </c>
      <c r="G125" s="350">
        <f t="shared" si="0"/>
        <v>0</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45445.16</v>
      </c>
      <c r="D130" s="349">
        <f>'PR-RAS'!E134</f>
        <v>56933.4</v>
      </c>
      <c r="E130" s="349">
        <v>0</v>
      </c>
      <c r="F130" s="349">
        <v>0</v>
      </c>
      <c r="G130" s="350">
        <f t="shared" si="0"/>
        <v>20551.24284</v>
      </c>
      <c r="H130" s="350">
        <f t="shared" si="1"/>
        <v>0.560000000004948</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45445.16</v>
      </c>
      <c r="D131" s="349">
        <f>'PR-RAS'!E135</f>
        <v>56933.4</v>
      </c>
      <c r="E131" s="349">
        <v>0</v>
      </c>
      <c r="F131" s="349">
        <v>0</v>
      </c>
      <c r="G131" s="350">
        <f t="shared" si="0"/>
        <v>20710.5548</v>
      </c>
      <c r="H131" s="350">
        <f t="shared" si="1"/>
        <v>0.560000000004948</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45445.16</v>
      </c>
      <c r="D132" s="349">
        <f>'PR-RAS'!E136</f>
        <v>56933.4</v>
      </c>
      <c r="E132" s="349">
        <v>0</v>
      </c>
      <c r="F132" s="349">
        <v>0</v>
      </c>
      <c r="G132" s="350">
        <f t="shared" si="0"/>
        <v>20869.86676</v>
      </c>
      <c r="H132" s="350">
        <f t="shared" si="1"/>
        <v>0.560000000004948</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0</v>
      </c>
      <c r="D133" s="349">
        <f>'PR-RAS'!E137</f>
        <v>0</v>
      </c>
      <c r="E133" s="349">
        <v>0</v>
      </c>
      <c r="F133" s="349">
        <v>0</v>
      </c>
      <c r="G133" s="350">
        <f t="shared" si="0"/>
        <v>0</v>
      </c>
      <c r="H133" s="350">
        <f t="shared" si="1"/>
        <v>0</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523517</v>
      </c>
      <c r="D148" s="349">
        <f>'PR-RAS'!E152</f>
        <v>704311.27</v>
      </c>
      <c r="E148" s="349">
        <v>0</v>
      </c>
      <c r="F148" s="349">
        <v>0</v>
      </c>
      <c r="G148" s="350">
        <f t="shared" si="0"/>
        <v>284024.51238</v>
      </c>
      <c r="H148" s="350">
        <f t="shared" si="1"/>
        <v>0.270000000135042</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423392.5</v>
      </c>
      <c r="D149" s="349">
        <f>'PR-RAS'!E153</f>
        <v>590283.15</v>
      </c>
      <c r="E149" s="349">
        <v>0</v>
      </c>
      <c r="F149" s="349">
        <v>0</v>
      </c>
      <c r="G149" s="350">
        <f t="shared" si="0"/>
        <v>237385.9024</v>
      </c>
      <c r="H149" s="350">
        <f t="shared" si="1"/>
        <v>0.650000000023283</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333085.9</v>
      </c>
      <c r="D150" s="349">
        <f>'PR-RAS'!E154</f>
        <v>488744.6</v>
      </c>
      <c r="E150" s="349">
        <v>0</v>
      </c>
      <c r="F150" s="349">
        <v>0</v>
      </c>
      <c r="G150" s="350">
        <f t="shared" si="0"/>
        <v>195275.6899</v>
      </c>
      <c r="H150" s="350">
        <f t="shared" si="1"/>
        <v>0.5</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333085.9</v>
      </c>
      <c r="D151" s="349">
        <f>'PR-RAS'!E155</f>
        <v>488744.6</v>
      </c>
      <c r="E151" s="349">
        <v>0</v>
      </c>
      <c r="F151" s="349">
        <v>0</v>
      </c>
      <c r="G151" s="350">
        <f t="shared" si="0"/>
        <v>196586.265</v>
      </c>
      <c r="H151" s="350">
        <f t="shared" si="1"/>
        <v>0.5</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25022.01</v>
      </c>
      <c r="D155" s="349">
        <f>'PR-RAS'!E159</f>
        <v>20971.21</v>
      </c>
      <c r="E155" s="349">
        <v>0</v>
      </c>
      <c r="F155" s="349">
        <v>0</v>
      </c>
      <c r="G155" s="350">
        <f t="shared" si="0"/>
        <v>10312.52222</v>
      </c>
      <c r="H155" s="350">
        <f t="shared" si="1"/>
        <v>0.219999999997526</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65284.59</v>
      </c>
      <c r="D156" s="349">
        <f>'PR-RAS'!E160</f>
        <v>80567.34</v>
      </c>
      <c r="E156" s="349">
        <v>0</v>
      </c>
      <c r="F156" s="349">
        <v>0</v>
      </c>
      <c r="G156" s="350">
        <f t="shared" si="0"/>
        <v>35094.98685</v>
      </c>
      <c r="H156" s="350">
        <f t="shared" si="1"/>
        <v>0.75</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65284.59</v>
      </c>
      <c r="D158" s="349">
        <f>'PR-RAS'!E162</f>
        <v>80567.34</v>
      </c>
      <c r="E158" s="349">
        <v>0</v>
      </c>
      <c r="F158" s="349">
        <v>0</v>
      </c>
      <c r="G158" s="350">
        <f t="shared" si="0"/>
        <v>35547.82539</v>
      </c>
      <c r="H158" s="350">
        <f t="shared" si="1"/>
        <v>0.75</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99486.83</v>
      </c>
      <c r="D160" s="349">
        <f>'PR-RAS'!E164</f>
        <v>113546.57</v>
      </c>
      <c r="E160" s="349">
        <v>0</v>
      </c>
      <c r="F160" s="349">
        <v>0</v>
      </c>
      <c r="G160" s="350">
        <f t="shared" si="0"/>
        <v>51926.21523</v>
      </c>
      <c r="H160" s="350">
        <f t="shared" si="1"/>
        <v>0.599999999976717</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33238.65</v>
      </c>
      <c r="D161" s="349">
        <f>'PR-RAS'!E165</f>
        <v>37150.45</v>
      </c>
      <c r="E161" s="349">
        <v>0</v>
      </c>
      <c r="F161" s="349">
        <v>0</v>
      </c>
      <c r="G161" s="350">
        <f t="shared" si="0"/>
        <v>17206.328</v>
      </c>
      <c r="H161" s="350">
        <f t="shared" si="1"/>
        <v>0.799999999995634</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1817.05</v>
      </c>
      <c r="D162" s="349">
        <f>'PR-RAS'!E166</f>
        <v>2044.1</v>
      </c>
      <c r="E162" s="349">
        <v>0</v>
      </c>
      <c r="F162" s="349">
        <v>0</v>
      </c>
      <c r="G162" s="350">
        <f t="shared" si="0"/>
        <v>950.74525</v>
      </c>
      <c r="H162" s="350">
        <f t="shared" si="1"/>
        <v>0.149999999999864</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31421.6</v>
      </c>
      <c r="D163" s="349">
        <f>'PR-RAS'!E167</f>
        <v>35106.35</v>
      </c>
      <c r="E163" s="349">
        <v>0</v>
      </c>
      <c r="F163" s="349">
        <v>0</v>
      </c>
      <c r="G163" s="350">
        <f t="shared" si="0"/>
        <v>16464.7566</v>
      </c>
      <c r="H163" s="350">
        <f t="shared" si="1"/>
        <v>0.75</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0</v>
      </c>
      <c r="D164" s="349">
        <f>'PR-RAS'!E168</f>
        <v>0</v>
      </c>
      <c r="E164" s="349">
        <v>0</v>
      </c>
      <c r="F164" s="349">
        <v>0</v>
      </c>
      <c r="G164" s="350">
        <f t="shared" si="0"/>
        <v>0</v>
      </c>
      <c r="H164" s="350">
        <f t="shared" si="1"/>
        <v>0</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0</v>
      </c>
      <c r="D165" s="349">
        <f>'PR-RAS'!E169</f>
        <v>0</v>
      </c>
      <c r="E165" s="349">
        <v>0</v>
      </c>
      <c r="F165" s="349">
        <v>0</v>
      </c>
      <c r="G165" s="350">
        <f t="shared" si="0"/>
        <v>0</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26039.93</v>
      </c>
      <c r="D166" s="349">
        <f>'PR-RAS'!E170</f>
        <v>27446.66</v>
      </c>
      <c r="E166" s="349">
        <v>0</v>
      </c>
      <c r="F166" s="349">
        <v>0</v>
      </c>
      <c r="G166" s="350">
        <f t="shared" si="0"/>
        <v>13353.98625</v>
      </c>
      <c r="H166" s="350">
        <f t="shared" si="1"/>
        <v>0.409999999999854</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5122.09</v>
      </c>
      <c r="D167" s="349">
        <f>'PR-RAS'!E171</f>
        <v>4915.49</v>
      </c>
      <c r="E167" s="349">
        <v>0</v>
      </c>
      <c r="F167" s="349">
        <v>0</v>
      </c>
      <c r="G167" s="350">
        <f t="shared" si="0"/>
        <v>2482.20962</v>
      </c>
      <c r="H167" s="350">
        <f t="shared" si="1"/>
        <v>0.579999999999927</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11159.07</v>
      </c>
      <c r="D168" s="349">
        <f>'PR-RAS'!E172</f>
        <v>13006.33</v>
      </c>
      <c r="E168" s="349">
        <v>0</v>
      </c>
      <c r="F168" s="349">
        <v>0</v>
      </c>
      <c r="G168" s="350">
        <f t="shared" si="0"/>
        <v>6207.67891</v>
      </c>
      <c r="H168" s="350">
        <f t="shared" si="1"/>
        <v>0.399999999999636</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5580.75</v>
      </c>
      <c r="D169" s="349">
        <f>'PR-RAS'!E173</f>
        <v>6551.25</v>
      </c>
      <c r="E169" s="349">
        <v>0</v>
      </c>
      <c r="F169" s="349">
        <v>0</v>
      </c>
      <c r="G169" s="350">
        <f t="shared" si="0"/>
        <v>3138.786</v>
      </c>
      <c r="H169" s="350">
        <f t="shared" si="1"/>
        <v>0.5</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3477.22</v>
      </c>
      <c r="D170" s="349">
        <f>'PR-RAS'!E174</f>
        <v>2764.35</v>
      </c>
      <c r="E170" s="349">
        <v>0</v>
      </c>
      <c r="F170" s="349">
        <v>0</v>
      </c>
      <c r="G170" s="350">
        <f t="shared" si="0"/>
        <v>1522.00048</v>
      </c>
      <c r="H170" s="350">
        <f t="shared" si="1"/>
        <v>0.569999999999709</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601.55</v>
      </c>
      <c r="D171" s="349">
        <f>'PR-RAS'!E175</f>
        <v>132.84</v>
      </c>
      <c r="E171" s="349">
        <v>0</v>
      </c>
      <c r="F171" s="349">
        <v>0</v>
      </c>
      <c r="G171" s="350">
        <f t="shared" si="0"/>
        <v>147.4291</v>
      </c>
      <c r="H171" s="350">
        <f t="shared" si="1"/>
        <v>0.610000000000042</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99.25</v>
      </c>
      <c r="D173" s="349">
        <f>'PR-RAS'!E177</f>
        <v>76.4</v>
      </c>
      <c r="E173" s="349">
        <v>0</v>
      </c>
      <c r="F173" s="349">
        <v>0</v>
      </c>
      <c r="G173" s="350">
        <f t="shared" si="0"/>
        <v>43.3526</v>
      </c>
      <c r="H173" s="350">
        <f t="shared" si="1"/>
        <v>0.650000000000006</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37706.16</v>
      </c>
      <c r="D174" s="349">
        <f>'PR-RAS'!E178</f>
        <v>45690.5</v>
      </c>
      <c r="E174" s="349">
        <v>0</v>
      </c>
      <c r="F174" s="349">
        <v>0</v>
      </c>
      <c r="G174" s="350">
        <f t="shared" si="0"/>
        <v>22332.07868</v>
      </c>
      <c r="H174" s="350">
        <f t="shared" si="1"/>
        <v>0.659999999996217</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24534.72</v>
      </c>
      <c r="D175" s="349">
        <f>'PR-RAS'!E179</f>
        <v>23561.57</v>
      </c>
      <c r="E175" s="349">
        <v>0</v>
      </c>
      <c r="F175" s="349">
        <v>0</v>
      </c>
      <c r="G175" s="350">
        <f t="shared" si="0"/>
        <v>12468.46764</v>
      </c>
      <c r="H175" s="350">
        <f t="shared" si="1"/>
        <v>0.709999999999127</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8260.18</v>
      </c>
      <c r="D176" s="349">
        <f>'PR-RAS'!E180</f>
        <v>14012.33</v>
      </c>
      <c r="E176" s="349">
        <v>0</v>
      </c>
      <c r="F176" s="349">
        <v>0</v>
      </c>
      <c r="G176" s="350">
        <f t="shared" si="0"/>
        <v>6349.847</v>
      </c>
      <c r="H176" s="350">
        <f t="shared" si="1"/>
        <v>0.510000000000218</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110</v>
      </c>
      <c r="E177" s="349">
        <v>0</v>
      </c>
      <c r="F177" s="349">
        <v>0</v>
      </c>
      <c r="G177" s="350">
        <f t="shared" si="0"/>
        <v>38.72</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814.67</v>
      </c>
      <c r="D178" s="349">
        <f>'PR-RAS'!E182</f>
        <v>1517.19</v>
      </c>
      <c r="E178" s="349">
        <v>0</v>
      </c>
      <c r="F178" s="349">
        <v>0</v>
      </c>
      <c r="G178" s="350">
        <f t="shared" si="0"/>
        <v>681.28185</v>
      </c>
      <c r="H178" s="350">
        <f t="shared" si="1"/>
        <v>0.520000000000095</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0</v>
      </c>
      <c r="E179" s="349">
        <v>0</v>
      </c>
      <c r="F179" s="349">
        <v>0</v>
      </c>
      <c r="G179" s="350">
        <f t="shared" si="0"/>
        <v>0</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955.62</v>
      </c>
      <c r="D180" s="349">
        <f>'PR-RAS'!E184</f>
        <v>1936.58</v>
      </c>
      <c r="E180" s="349">
        <v>0</v>
      </c>
      <c r="F180" s="349">
        <v>0</v>
      </c>
      <c r="G180" s="350">
        <f t="shared" si="0"/>
        <v>864.35162</v>
      </c>
      <c r="H180" s="350">
        <f t="shared" si="1"/>
        <v>0.800000000000068</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806.55</v>
      </c>
      <c r="D181" s="349">
        <f>'PR-RAS'!E185</f>
        <v>1656.25</v>
      </c>
      <c r="E181" s="349">
        <v>0</v>
      </c>
      <c r="F181" s="349">
        <v>0</v>
      </c>
      <c r="G181" s="350">
        <f t="shared" si="0"/>
        <v>741.429</v>
      </c>
      <c r="H181" s="350">
        <f t="shared" si="1"/>
        <v>0.700000000000045</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2334.42</v>
      </c>
      <c r="D182" s="349">
        <f>'PR-RAS'!E186</f>
        <v>2896.58</v>
      </c>
      <c r="E182" s="349">
        <v>0</v>
      </c>
      <c r="F182" s="349">
        <v>0</v>
      </c>
      <c r="G182" s="350">
        <f t="shared" si="0"/>
        <v>1471.09198</v>
      </c>
      <c r="H182" s="350">
        <f t="shared" si="1"/>
        <v>0.840000000000146</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0</v>
      </c>
      <c r="D183" s="349">
        <f>'PR-RAS'!E187</f>
        <v>0</v>
      </c>
      <c r="E183" s="349">
        <v>0</v>
      </c>
      <c r="F183" s="349">
        <v>0</v>
      </c>
      <c r="G183" s="350">
        <f t="shared" si="0"/>
        <v>0</v>
      </c>
      <c r="H183" s="350">
        <f t="shared" si="1"/>
        <v>0</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2502.09</v>
      </c>
      <c r="D190" s="349">
        <f>'PR-RAS'!E194</f>
        <v>3258.96</v>
      </c>
      <c r="E190" s="349">
        <v>0</v>
      </c>
      <c r="F190" s="349">
        <v>0</v>
      </c>
      <c r="G190" s="350">
        <f t="shared" si="0"/>
        <v>1704.78189</v>
      </c>
      <c r="H190" s="350">
        <f t="shared" si="1"/>
        <v>0.130000000000109</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0</v>
      </c>
      <c r="D192" s="349">
        <f>'PR-RAS'!E196</f>
        <v>318.96</v>
      </c>
      <c r="E192" s="349">
        <v>0</v>
      </c>
      <c r="F192" s="349">
        <v>0</v>
      </c>
      <c r="G192" s="350">
        <f t="shared" si="0"/>
        <v>121.84272</v>
      </c>
      <c r="H192" s="350">
        <f t="shared" si="1"/>
        <v>0.0400000000000205</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0</v>
      </c>
      <c r="D193" s="349">
        <f>'PR-RAS'!E197</f>
        <v>0</v>
      </c>
      <c r="E193" s="349">
        <v>0</v>
      </c>
      <c r="F193" s="349">
        <v>0</v>
      </c>
      <c r="G193" s="350">
        <f t="shared" si="0"/>
        <v>0</v>
      </c>
      <c r="H193" s="350">
        <f t="shared" si="1"/>
        <v>0</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163.09</v>
      </c>
      <c r="D194" s="349">
        <f>'PR-RAS'!E198</f>
        <v>220</v>
      </c>
      <c r="E194" s="349">
        <v>0</v>
      </c>
      <c r="F194" s="349">
        <v>0</v>
      </c>
      <c r="G194" s="350">
        <f t="shared" si="0"/>
        <v>116.39637</v>
      </c>
      <c r="H194" s="350">
        <f t="shared" si="1"/>
        <v>0.0900000000000034</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2018.21</v>
      </c>
      <c r="D195" s="349">
        <f>'PR-RAS'!E199</f>
        <v>2470</v>
      </c>
      <c r="E195" s="349">
        <v>0</v>
      </c>
      <c r="F195" s="349">
        <v>0</v>
      </c>
      <c r="G195" s="350">
        <f t="shared" si="0"/>
        <v>1349.89274</v>
      </c>
      <c r="H195" s="350">
        <f t="shared" si="1"/>
        <v>0.210000000000036</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281.93</v>
      </c>
      <c r="D196" s="349">
        <f>'PR-RAS'!E200</f>
        <v>0</v>
      </c>
      <c r="E196" s="349">
        <v>0</v>
      </c>
      <c r="F196" s="349">
        <v>0</v>
      </c>
      <c r="G196" s="350">
        <f t="shared" si="0"/>
        <v>54.97635</v>
      </c>
      <c r="H196" s="350">
        <f t="shared" si="1"/>
        <v>0.0699999999999932</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38.86</v>
      </c>
      <c r="D197" s="349">
        <f>'PR-RAS'!E201</f>
        <v>250</v>
      </c>
      <c r="E197" s="349">
        <v>0</v>
      </c>
      <c r="F197" s="349">
        <v>0</v>
      </c>
      <c r="G197" s="350">
        <f t="shared" si="0"/>
        <v>105.61656</v>
      </c>
      <c r="H197" s="350">
        <f t="shared" si="1"/>
        <v>0.140000000000001</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506.82</v>
      </c>
      <c r="D198" s="349">
        <f>'PR-RAS'!E202</f>
        <v>355.87</v>
      </c>
      <c r="E198" s="349">
        <v>0</v>
      </c>
      <c r="F198" s="349">
        <v>0</v>
      </c>
      <c r="G198" s="350">
        <f t="shared" si="0"/>
        <v>240.05632</v>
      </c>
      <c r="H198" s="350">
        <f t="shared" si="1"/>
        <v>0.310000000000002</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506.82</v>
      </c>
      <c r="D212" s="349">
        <f>'PR-RAS'!E216</f>
        <v>355.87</v>
      </c>
      <c r="E212" s="349">
        <v>0</v>
      </c>
      <c r="F212" s="349">
        <v>0</v>
      </c>
      <c r="G212" s="350">
        <f t="shared" si="0"/>
        <v>257.11616</v>
      </c>
      <c r="H212" s="350">
        <f t="shared" si="1"/>
        <v>0.310000000000002</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408.74</v>
      </c>
      <c r="D213" s="349">
        <f>'PR-RAS'!E217</f>
        <v>355.87</v>
      </c>
      <c r="E213" s="349">
        <v>0</v>
      </c>
      <c r="F213" s="349">
        <v>0</v>
      </c>
      <c r="G213" s="350">
        <f t="shared" si="0"/>
        <v>237.54176</v>
      </c>
      <c r="H213" s="350">
        <f t="shared" si="1"/>
        <v>0.389999999999986</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98.08</v>
      </c>
      <c r="D215" s="349">
        <f>'PR-RAS'!E219</f>
        <v>0</v>
      </c>
      <c r="E215" s="349">
        <v>0</v>
      </c>
      <c r="F215" s="349">
        <v>0</v>
      </c>
      <c r="G215" s="350">
        <f t="shared" si="0"/>
        <v>20.98912</v>
      </c>
      <c r="H215" s="350">
        <f t="shared" si="1"/>
        <v>0.0799999999999983</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0</v>
      </c>
      <c r="E265" s="349">
        <v>0</v>
      </c>
      <c r="F265" s="349">
        <v>0</v>
      </c>
      <c r="G265" s="350">
        <f t="shared" si="0"/>
        <v>0</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130.85</v>
      </c>
      <c r="D269" s="349">
        <f>'PR-RAS'!E273</f>
        <v>125.68</v>
      </c>
      <c r="E269" s="349">
        <v>0</v>
      </c>
      <c r="F269" s="349">
        <v>0</v>
      </c>
      <c r="G269" s="350">
        <f t="shared" si="0"/>
        <v>102.43228</v>
      </c>
      <c r="H269" s="350">
        <f t="shared" si="1"/>
        <v>0.469999999999999</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130.85</v>
      </c>
      <c r="D270" s="349">
        <f>'PR-RAS'!E274</f>
        <v>125.68</v>
      </c>
      <c r="E270" s="349">
        <v>0</v>
      </c>
      <c r="F270" s="349">
        <v>0</v>
      </c>
      <c r="G270" s="350">
        <f t="shared" si="0"/>
        <v>102.81449</v>
      </c>
      <c r="H270" s="350">
        <f t="shared" si="1"/>
        <v>0.469999999999999</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125.68</v>
      </c>
      <c r="E271" s="349">
        <v>0</v>
      </c>
      <c r="F271" s="349">
        <v>0</v>
      </c>
      <c r="G271" s="350">
        <f t="shared" si="0"/>
        <v>67.8672</v>
      </c>
      <c r="H271" s="350">
        <f t="shared" si="1"/>
        <v>0.319999999999993</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130.85</v>
      </c>
      <c r="D272" s="349">
        <f>'PR-RAS'!E276</f>
        <v>0</v>
      </c>
      <c r="E272" s="349">
        <v>0</v>
      </c>
      <c r="F272" s="349">
        <v>0</v>
      </c>
      <c r="G272" s="350">
        <f t="shared" si="0"/>
        <v>35.46035</v>
      </c>
      <c r="H272" s="350">
        <f t="shared" si="1"/>
        <v>0.150000000000006</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523517</v>
      </c>
      <c r="D295" s="349">
        <f>'PR-RAS'!E299</f>
        <v>704311.27</v>
      </c>
      <c r="E295" s="349">
        <v>0</v>
      </c>
      <c r="F295" s="349">
        <v>0</v>
      </c>
      <c r="G295" s="350">
        <f t="shared" si="12"/>
        <v>568049.02476</v>
      </c>
      <c r="H295" s="350">
        <f t="shared" si="13"/>
        <v>0.270000000135042</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4345.14000000001</v>
      </c>
      <c r="D296" s="349">
        <f>'PR-RAS'!E300</f>
        <v>0</v>
      </c>
      <c r="E296" s="349">
        <v>0</v>
      </c>
      <c r="F296" s="349">
        <v>0</v>
      </c>
      <c r="G296" s="350">
        <f t="shared" si="12"/>
        <v>1281.8163</v>
      </c>
      <c r="H296" s="350">
        <f t="shared" si="13"/>
        <v>0.14000000001397</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43648.3500000002</v>
      </c>
      <c r="E297" s="349">
        <v>0</v>
      </c>
      <c r="F297" s="349">
        <v>0</v>
      </c>
      <c r="G297" s="350">
        <f t="shared" si="12"/>
        <v>25839.8232000001</v>
      </c>
      <c r="H297" s="350">
        <f t="shared" si="13"/>
        <v>0.350000000209548</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2156.46</v>
      </c>
      <c r="D298" s="349">
        <f>'PR-RAS'!E302</f>
        <v>6751.8</v>
      </c>
      <c r="E298" s="349">
        <v>0</v>
      </c>
      <c r="F298" s="349">
        <v>0</v>
      </c>
      <c r="G298" s="350">
        <f t="shared" si="12"/>
        <v>4651.03782</v>
      </c>
      <c r="H298" s="350">
        <f t="shared" si="13"/>
        <v>0.659999999999854</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2487.42</v>
      </c>
      <c r="D300" s="349">
        <f>'PR-RAS'!E304</f>
        <v>52915.81</v>
      </c>
      <c r="E300" s="349">
        <v>0</v>
      </c>
      <c r="F300" s="349">
        <v>0</v>
      </c>
      <c r="G300" s="350">
        <f t="shared" si="12"/>
        <v>32387.39296</v>
      </c>
      <c r="H300" s="350">
        <f t="shared" si="13"/>
        <v>0.610000000002401</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265.45</v>
      </c>
      <c r="D301" s="349">
        <f>'PR-RAS'!E305</f>
        <v>265.45</v>
      </c>
      <c r="E301" s="349">
        <v>0</v>
      </c>
      <c r="F301" s="349">
        <v>0</v>
      </c>
      <c r="G301" s="350">
        <f t="shared" si="12"/>
        <v>238.905</v>
      </c>
      <c r="H301" s="350">
        <f t="shared" si="13"/>
        <v>0.899999999999977</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6819.77</v>
      </c>
      <c r="D355" s="349">
        <f>'PR-RAS'!E360</f>
        <v>5244.4</v>
      </c>
      <c r="E355" s="349">
        <v>0</v>
      </c>
      <c r="F355" s="349">
        <v>0</v>
      </c>
      <c r="G355" s="350">
        <f t="shared" si="12"/>
        <v>6127.23378</v>
      </c>
      <c r="H355" s="350">
        <f t="shared" si="13"/>
        <v>0.6299999999992</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6819.77</v>
      </c>
      <c r="D368" s="349">
        <f>'PR-RAS'!E373</f>
        <v>5244.4</v>
      </c>
      <c r="E368" s="349">
        <v>0</v>
      </c>
      <c r="F368" s="349">
        <v>0</v>
      </c>
      <c r="G368" s="350">
        <f t="shared" si="12"/>
        <v>6352.24519</v>
      </c>
      <c r="H368" s="350">
        <f t="shared" si="13"/>
        <v>0.6299999999992</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2337.5</v>
      </c>
      <c r="D374" s="349">
        <f>'PR-RAS'!E379</f>
        <v>0</v>
      </c>
      <c r="E374" s="349">
        <v>0</v>
      </c>
      <c r="F374" s="349">
        <v>0</v>
      </c>
      <c r="G374" s="350">
        <f t="shared" si="12"/>
        <v>871.8875</v>
      </c>
      <c r="H374" s="350">
        <f t="shared" si="13"/>
        <v>0.5</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0</v>
      </c>
      <c r="D375" s="349">
        <f>'PR-RAS'!E380</f>
        <v>0</v>
      </c>
      <c r="E375" s="349">
        <v>0</v>
      </c>
      <c r="F375" s="349">
        <v>0</v>
      </c>
      <c r="G375" s="350">
        <f t="shared" si="12"/>
        <v>0</v>
      </c>
      <c r="H375" s="350">
        <f t="shared" si="13"/>
        <v>0</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2337.5</v>
      </c>
      <c r="D381" s="349">
        <f>'PR-RAS'!E386</f>
        <v>0</v>
      </c>
      <c r="E381" s="349">
        <v>0</v>
      </c>
      <c r="F381" s="349">
        <v>0</v>
      </c>
      <c r="G381" s="350">
        <f t="shared" si="12"/>
        <v>888.25</v>
      </c>
      <c r="H381" s="350">
        <f t="shared" si="13"/>
        <v>0.5</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4482.27</v>
      </c>
      <c r="D388" s="349">
        <f>'PR-RAS'!E393</f>
        <v>5244.4</v>
      </c>
      <c r="E388" s="349">
        <v>0</v>
      </c>
      <c r="F388" s="349">
        <v>0</v>
      </c>
      <c r="G388" s="350">
        <f t="shared" si="12"/>
        <v>5793.80409</v>
      </c>
      <c r="H388" s="350">
        <f t="shared" si="13"/>
        <v>0.670000000000073</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4482.27</v>
      </c>
      <c r="D389" s="349">
        <f>'PR-RAS'!E394</f>
        <v>5244.4</v>
      </c>
      <c r="E389" s="349">
        <v>0</v>
      </c>
      <c r="F389" s="349">
        <v>0</v>
      </c>
      <c r="G389" s="350">
        <f t="shared" si="12"/>
        <v>5808.77516</v>
      </c>
      <c r="H389" s="350">
        <f t="shared" si="13"/>
        <v>0.670000000000073</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6819.77</v>
      </c>
      <c r="D413" s="349">
        <f>'PR-RAS'!E418</f>
        <v>5244.4</v>
      </c>
      <c r="E413" s="349">
        <v>0</v>
      </c>
      <c r="F413" s="349">
        <v>0</v>
      </c>
      <c r="G413" s="350">
        <f t="shared" si="12"/>
        <v>7131.13084</v>
      </c>
      <c r="H413" s="350">
        <f t="shared" si="13"/>
        <v>0.6299999999992</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1684.58</v>
      </c>
      <c r="D415" s="349">
        <f>'PR-RAS'!E420</f>
        <v>8504.35</v>
      </c>
      <c r="E415" s="349">
        <v>0</v>
      </c>
      <c r="F415" s="349">
        <v>0</v>
      </c>
      <c r="G415" s="350">
        <f t="shared" si="12"/>
        <v>7739.01792</v>
      </c>
      <c r="H415" s="350">
        <f t="shared" si="13"/>
        <v>0.770000000000437</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527862.14</v>
      </c>
      <c r="D417" s="349">
        <f>'PR-RAS'!E422</f>
        <v>660662.92</v>
      </c>
      <c r="E417" s="349">
        <v>0</v>
      </c>
      <c r="F417" s="349">
        <v>0</v>
      </c>
      <c r="G417" s="350">
        <f t="shared" si="12"/>
        <v>769262.19968</v>
      </c>
      <c r="H417" s="350">
        <f t="shared" si="13"/>
        <v>0.220000000088476</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530336.77</v>
      </c>
      <c r="D418" s="349">
        <f>'PR-RAS'!E423</f>
        <v>709555.67</v>
      </c>
      <c r="E418" s="349">
        <v>0</v>
      </c>
      <c r="F418" s="349">
        <v>0</v>
      </c>
      <c r="G418" s="350">
        <f t="shared" si="12"/>
        <v>812919.86187</v>
      </c>
      <c r="H418" s="350">
        <f t="shared" si="13"/>
        <v>0.559999999823049</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0</v>
      </c>
      <c r="D419" s="349">
        <f>'PR-RAS'!E424</f>
        <v>0</v>
      </c>
      <c r="E419" s="349">
        <v>0</v>
      </c>
      <c r="F419" s="349">
        <v>0</v>
      </c>
      <c r="G419" s="350">
        <f t="shared" si="12"/>
        <v>0</v>
      </c>
      <c r="H419" s="350">
        <f t="shared" si="13"/>
        <v>0</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2474.63</v>
      </c>
      <c r="D420" s="349">
        <f>'PR-RAS'!E425</f>
        <v>48892.7500000002</v>
      </c>
      <c r="E420" s="349">
        <v>0</v>
      </c>
      <c r="F420" s="349">
        <v>0</v>
      </c>
      <c r="G420" s="350">
        <f t="shared" si="12"/>
        <v>42008.9944700002</v>
      </c>
      <c r="H420" s="350">
        <f t="shared" si="13"/>
        <v>0.619999999762513</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471.88</v>
      </c>
      <c r="D421" s="349">
        <f>'PR-RAS'!E426</f>
        <v>0</v>
      </c>
      <c r="E421" s="349">
        <v>0</v>
      </c>
      <c r="F421" s="349">
        <v>0</v>
      </c>
      <c r="G421" s="350">
        <f t="shared" si="12"/>
        <v>198.1896</v>
      </c>
      <c r="H421" s="350">
        <f t="shared" si="13"/>
        <v>0.119999999999891</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1752.55</v>
      </c>
      <c r="E422" s="349">
        <v>0</v>
      </c>
      <c r="F422" s="349">
        <v>0</v>
      </c>
      <c r="G422" s="350">
        <f t="shared" si="12"/>
        <v>1475.6471</v>
      </c>
      <c r="H422" s="350">
        <f t="shared" si="13"/>
        <v>0.449999999999818</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2487.42</v>
      </c>
      <c r="D423" s="349">
        <f>'PR-RAS'!E428</f>
        <v>52915.81</v>
      </c>
      <c r="E423" s="349">
        <v>0</v>
      </c>
      <c r="F423" s="349">
        <v>0</v>
      </c>
      <c r="G423" s="350">
        <f t="shared" si="12"/>
        <v>45710.63488</v>
      </c>
      <c r="H423" s="350">
        <f t="shared" si="13"/>
        <v>0.610000000002401</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527862.14</v>
      </c>
      <c r="D637" s="349">
        <f>'PR-RAS'!E643</f>
        <v>660662.92</v>
      </c>
      <c r="E637" s="349">
        <v>0</v>
      </c>
      <c r="F637" s="349">
        <v>0</v>
      </c>
      <c r="G637" s="350">
        <f t="shared" si="14"/>
        <v>1176083.55528</v>
      </c>
      <c r="H637" s="350">
        <f t="shared" si="15"/>
        <v>0.220000000088476</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530336.77</v>
      </c>
      <c r="D638" s="349">
        <f>'PR-RAS'!E644</f>
        <v>709555.67</v>
      </c>
      <c r="E638" s="349">
        <v>0</v>
      </c>
      <c r="F638" s="349">
        <v>0</v>
      </c>
      <c r="G638" s="350">
        <f t="shared" si="14"/>
        <v>1241798.44607</v>
      </c>
      <c r="H638" s="350">
        <f t="shared" si="15"/>
        <v>0.559999999823049</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0</v>
      </c>
      <c r="D639" s="349">
        <f>'PR-RAS'!E645</f>
        <v>0</v>
      </c>
      <c r="E639" s="349">
        <v>0</v>
      </c>
      <c r="F639" s="349">
        <v>0</v>
      </c>
      <c r="G639" s="350">
        <f t="shared" si="14"/>
        <v>0</v>
      </c>
      <c r="H639" s="350">
        <f t="shared" si="15"/>
        <v>0</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2474.63</v>
      </c>
      <c r="D640" s="349">
        <f>'PR-RAS'!E646</f>
        <v>48892.7500000002</v>
      </c>
      <c r="E640" s="349">
        <v>0</v>
      </c>
      <c r="F640" s="349">
        <v>0</v>
      </c>
      <c r="G640" s="350">
        <f t="shared" si="14"/>
        <v>64066.2230700003</v>
      </c>
      <c r="H640" s="350">
        <f t="shared" si="15"/>
        <v>0.619999999762513</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471.88</v>
      </c>
      <c r="D641" s="349">
        <f>'PR-RAS'!E647</f>
        <v>0</v>
      </c>
      <c r="E641" s="349">
        <v>0</v>
      </c>
      <c r="F641" s="349">
        <v>0</v>
      </c>
      <c r="G641" s="350">
        <f t="shared" si="14"/>
        <v>302.0032</v>
      </c>
      <c r="H641" s="350">
        <f t="shared" si="15"/>
        <v>0.119999999999891</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1752.55</v>
      </c>
      <c r="E642" s="349">
        <v>0</v>
      </c>
      <c r="F642" s="349">
        <v>0</v>
      </c>
      <c r="G642" s="350">
        <f t="shared" si="14"/>
        <v>2246.7691</v>
      </c>
      <c r="H642" s="350">
        <f t="shared" si="15"/>
        <v>0.449999999999818</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0</v>
      </c>
      <c r="D643" s="349">
        <f>'PR-RAS'!E649</f>
        <v>0</v>
      </c>
      <c r="E643" s="349">
        <v>0</v>
      </c>
      <c r="F643" s="349">
        <v>0</v>
      </c>
      <c r="G643" s="350">
        <f t="shared" si="14"/>
        <v>0</v>
      </c>
      <c r="H643" s="350">
        <f t="shared" si="15"/>
        <v>0</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2002.75</v>
      </c>
      <c r="D644" s="349">
        <f>'PR-RAS'!E650</f>
        <v>50645.3000000002</v>
      </c>
      <c r="E644" s="349">
        <v>0</v>
      </c>
      <c r="F644" s="349">
        <v>0</v>
      </c>
      <c r="G644" s="350">
        <f t="shared" si="14"/>
        <v>66417.6240500003</v>
      </c>
      <c r="H644" s="350">
        <f t="shared" si="15"/>
        <v>0.550000000199361</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45421.79</v>
      </c>
      <c r="D645" s="349">
        <f>'PR-RAS'!E651</f>
        <v>0</v>
      </c>
      <c r="E645" s="349">
        <v>0</v>
      </c>
      <c r="F645" s="349">
        <v>0</v>
      </c>
      <c r="G645" s="350">
        <f t="shared" si="14"/>
        <v>29251.63276</v>
      </c>
      <c r="H645" s="350">
        <f t="shared" si="15"/>
        <v>0.209999999999127</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9019.14</v>
      </c>
      <c r="D646" s="349">
        <f>'PR-RAS'!E653</f>
        <v>6169.7</v>
      </c>
      <c r="E646" s="349">
        <v>0</v>
      </c>
      <c r="F646" s="349">
        <v>0</v>
      </c>
      <c r="G646" s="350">
        <f t="shared" si="14"/>
        <v>13776.2583</v>
      </c>
      <c r="H646" s="350">
        <f t="shared" si="15"/>
        <v>0.4399999999996</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73252.85</v>
      </c>
      <c r="D647" s="349">
        <f>'PR-RAS'!E654</f>
        <v>78073.82</v>
      </c>
      <c r="E647" s="349">
        <v>0</v>
      </c>
      <c r="F647" s="349">
        <v>0</v>
      </c>
      <c r="G647" s="350">
        <f t="shared" si="14"/>
        <v>148192.71654</v>
      </c>
      <c r="H647" s="350">
        <f t="shared" si="15"/>
        <v>0.329999999987194</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76102.36</v>
      </c>
      <c r="D648" s="349">
        <f>'PR-RAS'!E655</f>
        <v>78443.31</v>
      </c>
      <c r="E648" s="349">
        <v>0</v>
      </c>
      <c r="F648" s="349">
        <v>0</v>
      </c>
      <c r="G648" s="350">
        <f t="shared" si="14"/>
        <v>150743.87006</v>
      </c>
      <c r="H648" s="350">
        <f t="shared" si="15"/>
        <v>0.669999999998254</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6169.63</v>
      </c>
      <c r="D649" s="349">
        <f>'PR-RAS'!E656</f>
        <v>5800.21000000001</v>
      </c>
      <c r="E649" s="349">
        <v>0</v>
      </c>
      <c r="F649" s="349">
        <v>0</v>
      </c>
      <c r="G649" s="350">
        <f t="shared" si="14"/>
        <v>11514.9924</v>
      </c>
      <c r="H649" s="350">
        <f t="shared" si="15"/>
        <v>0.580000000001746</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30</v>
      </c>
      <c r="D651" s="349">
        <f>'PR-RAS'!E658</f>
        <v>30</v>
      </c>
      <c r="E651" s="349">
        <v>0</v>
      </c>
      <c r="F651" s="349">
        <v>0</v>
      </c>
      <c r="G651" s="350">
        <f t="shared" si="14"/>
        <v>58.5</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28</v>
      </c>
      <c r="D653" s="349">
        <f>'PR-RAS'!E660</f>
        <v>28</v>
      </c>
      <c r="E653" s="349">
        <v>0</v>
      </c>
      <c r="F653" s="349">
        <v>0</v>
      </c>
      <c r="G653" s="350">
        <f t="shared" si="14"/>
        <v>54.768</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470717.44</v>
      </c>
      <c r="D676" s="349">
        <f>'PR-RAS'!E683</f>
        <v>591654.96</v>
      </c>
      <c r="E676" s="349">
        <v>0</v>
      </c>
      <c r="F676" s="349">
        <v>0</v>
      </c>
      <c r="G676" s="350">
        <f t="shared" si="14"/>
        <v>1116468.468</v>
      </c>
      <c r="H676" s="350">
        <f t="shared" si="15"/>
        <v>0.480000000039581</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10962.98</v>
      </c>
      <c r="E677" s="349">
        <v>0</v>
      </c>
      <c r="F677" s="349">
        <v>0</v>
      </c>
      <c r="G677" s="350">
        <f t="shared" si="14"/>
        <v>14821.94896</v>
      </c>
      <c r="H677" s="350">
        <f t="shared" si="15"/>
        <v>0.0200000000004366</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310</v>
      </c>
      <c r="D678" s="349">
        <f>'PR-RAS'!E685</f>
        <v>310</v>
      </c>
      <c r="E678" s="349">
        <v>0</v>
      </c>
      <c r="F678" s="349">
        <v>0</v>
      </c>
      <c r="G678" s="350">
        <f t="shared" si="14"/>
        <v>629.61</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10459.09</v>
      </c>
      <c r="D679" s="349">
        <f>'PR-RAS'!E686</f>
        <v>0</v>
      </c>
      <c r="E679" s="349">
        <v>0</v>
      </c>
      <c r="F679" s="349">
        <v>0</v>
      </c>
      <c r="G679" s="350">
        <f t="shared" si="14"/>
        <v>7091.26302</v>
      </c>
      <c r="H679" s="350">
        <f t="shared" si="15"/>
        <v>0.0900000000001455</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930.39</v>
      </c>
      <c r="D717" s="349">
        <f>'PR-RAS'!E724</f>
        <v>0</v>
      </c>
      <c r="E717" s="349">
        <v>0</v>
      </c>
      <c r="F717" s="349">
        <v>0</v>
      </c>
      <c r="G717" s="350">
        <f t="shared" si="14"/>
        <v>666.15924</v>
      </c>
      <c r="H717" s="350">
        <f t="shared" si="15"/>
        <v>0.389999999999986</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0</v>
      </c>
      <c r="D726" s="349">
        <f>'PR-RAS'!E733</f>
        <v>0</v>
      </c>
      <c r="E726" s="349">
        <v>0</v>
      </c>
      <c r="F726" s="349">
        <v>0</v>
      </c>
      <c r="G726" s="350">
        <f t="shared" si="14"/>
        <v>0</v>
      </c>
      <c r="H726" s="350">
        <f t="shared" si="15"/>
        <v>0</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31421.6</v>
      </c>
      <c r="D727" s="349">
        <f>'PR-RAS'!E734</f>
        <v>35106.35</v>
      </c>
      <c r="E727" s="349">
        <v>0</v>
      </c>
      <c r="F727" s="349">
        <v>0</v>
      </c>
      <c r="G727" s="350">
        <f t="shared" si="14"/>
        <v>73786.5018</v>
      </c>
      <c r="H727" s="350">
        <f t="shared" si="15"/>
        <v>0.75</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955.62</v>
      </c>
      <c r="D729" s="349">
        <f>'PR-RAS'!E736</f>
        <v>1936.58</v>
      </c>
      <c r="E729" s="349">
        <v>0</v>
      </c>
      <c r="F729" s="349">
        <v>0</v>
      </c>
      <c r="G729" s="350">
        <f t="shared" si="14"/>
        <v>3515.35184</v>
      </c>
      <c r="H729" s="350">
        <f t="shared" si="15"/>
        <v>0.800000000000068</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0</v>
      </c>
      <c r="D731" s="349">
        <f>'PR-RAS'!E738</f>
        <v>0</v>
      </c>
      <c r="E731" s="349">
        <v>0</v>
      </c>
      <c r="F731" s="349">
        <v>0</v>
      </c>
      <c r="G731" s="350">
        <f t="shared" si="14"/>
        <v>0</v>
      </c>
      <c r="H731" s="350">
        <f t="shared" si="15"/>
        <v>0</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2470</v>
      </c>
      <c r="E737" s="349">
        <v>0</v>
      </c>
      <c r="F737" s="349">
        <v>0</v>
      </c>
      <c r="G737" s="350">
        <f t="shared" si="28"/>
        <v>3635.84</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237085.95</v>
      </c>
      <c r="D1011" s="352">
        <f>BILANCA!E6</f>
        <v>242679.08</v>
      </c>
      <c r="E1011" s="352">
        <v>0</v>
      </c>
      <c r="F1011" s="352">
        <v>0</v>
      </c>
      <c r="G1011" s="353">
        <f t="shared" ref="G1011:G1306" si="38">B1011/1000*C1011+B1011/500*D1011</f>
        <v>722.44411</v>
      </c>
      <c r="H1011" s="353">
        <f t="shared" si="35"/>
        <v>0.130000000004657</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181419.46</v>
      </c>
      <c r="D1012" s="349">
        <f>BILANCA!E7</f>
        <v>182454.94</v>
      </c>
      <c r="E1012" s="349">
        <v>0</v>
      </c>
      <c r="F1012" s="349">
        <v>0</v>
      </c>
      <c r="G1012" s="350">
        <f t="shared" si="38"/>
        <v>1092.65868</v>
      </c>
      <c r="H1012" s="350">
        <f t="shared" si="35"/>
        <v>0.519999999989523</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52430.5</v>
      </c>
      <c r="D1013" s="349">
        <f>BILANCA!E8</f>
        <v>52430.5</v>
      </c>
      <c r="E1013" s="349">
        <v>0</v>
      </c>
      <c r="F1013" s="349">
        <v>0</v>
      </c>
      <c r="G1013" s="350">
        <f t="shared" si="38"/>
        <v>471.8745</v>
      </c>
      <c r="H1013" s="350">
        <f t="shared" si="35"/>
        <v>1</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52430.5</v>
      </c>
      <c r="D1014" s="349">
        <f>BILANCA!E9</f>
        <v>52430.5</v>
      </c>
      <c r="E1014" s="349">
        <v>0</v>
      </c>
      <c r="F1014" s="349">
        <v>0</v>
      </c>
      <c r="G1014" s="350">
        <f t="shared" si="38"/>
        <v>629.166</v>
      </c>
      <c r="H1014" s="350">
        <f t="shared" si="35"/>
        <v>1</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126651.46</v>
      </c>
      <c r="D1017" s="349">
        <f>BILANCA!E12</f>
        <v>127686.94</v>
      </c>
      <c r="E1017" s="349">
        <v>0</v>
      </c>
      <c r="F1017" s="349">
        <v>0</v>
      </c>
      <c r="G1017" s="350">
        <f t="shared" si="38"/>
        <v>2674.17738</v>
      </c>
      <c r="H1017" s="350">
        <f t="shared" si="35"/>
        <v>0.520000000004075</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73001.77</v>
      </c>
      <c r="D1018" s="349">
        <f>BILANCA!E13</f>
        <v>70484.9</v>
      </c>
      <c r="E1018" s="349">
        <v>0</v>
      </c>
      <c r="F1018" s="349">
        <v>0</v>
      </c>
      <c r="G1018" s="350">
        <f t="shared" si="38"/>
        <v>1711.77256</v>
      </c>
      <c r="H1018" s="350">
        <f t="shared" si="35"/>
        <v>0.330000000016298</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151449.96</v>
      </c>
      <c r="D1020" s="349">
        <f>BILANCA!E15</f>
        <v>151449.96</v>
      </c>
      <c r="E1020" s="349">
        <v>0</v>
      </c>
      <c r="F1020" s="349">
        <v>0</v>
      </c>
      <c r="G1020" s="350">
        <f t="shared" si="38"/>
        <v>4543.4988</v>
      </c>
      <c r="H1020" s="350">
        <f t="shared" si="35"/>
        <v>0.0800000000162981</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78448.19</v>
      </c>
      <c r="D1023" s="349">
        <f>BILANCA!E18</f>
        <v>80965.06</v>
      </c>
      <c r="E1023" s="349">
        <v>0</v>
      </c>
      <c r="F1023" s="349">
        <v>0</v>
      </c>
      <c r="G1023" s="350">
        <f t="shared" si="38"/>
        <v>3124.91803</v>
      </c>
      <c r="H1023" s="350">
        <f t="shared" si="35"/>
        <v>0.25</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12963.04</v>
      </c>
      <c r="D1024" s="349">
        <f>BILANCA!E19</f>
        <v>11270.99</v>
      </c>
      <c r="E1024" s="349">
        <v>0</v>
      </c>
      <c r="F1024" s="349">
        <v>0</v>
      </c>
      <c r="G1024" s="350">
        <f t="shared" si="38"/>
        <v>497.07028</v>
      </c>
      <c r="H1024" s="350">
        <f t="shared" si="35"/>
        <v>0.0500000000029104</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66964.31</v>
      </c>
      <c r="D1025" s="349">
        <f>BILANCA!E20</f>
        <v>66964.31</v>
      </c>
      <c r="E1025" s="349">
        <v>0</v>
      </c>
      <c r="F1025" s="349">
        <v>0</v>
      </c>
      <c r="G1025" s="350">
        <f t="shared" si="38"/>
        <v>3013.39395</v>
      </c>
      <c r="H1025" s="350">
        <f t="shared" si="35"/>
        <v>0.619999999995343</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4506.38</v>
      </c>
      <c r="D1026" s="349">
        <f>BILANCA!E21</f>
        <v>4506.38</v>
      </c>
      <c r="E1026" s="349">
        <v>0</v>
      </c>
      <c r="F1026" s="349">
        <v>0</v>
      </c>
      <c r="G1026" s="350">
        <f t="shared" si="38"/>
        <v>216.30624</v>
      </c>
      <c r="H1026" s="350">
        <f t="shared" si="35"/>
        <v>0.760000000000218</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12703.39</v>
      </c>
      <c r="D1027" s="349">
        <f>BILANCA!E22</f>
        <v>12703.39</v>
      </c>
      <c r="E1027" s="349">
        <v>0</v>
      </c>
      <c r="F1027" s="349">
        <v>0</v>
      </c>
      <c r="G1027" s="350">
        <f t="shared" si="38"/>
        <v>647.87289</v>
      </c>
      <c r="H1027" s="350">
        <f t="shared" si="35"/>
        <v>0.779999999998836</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353.8</v>
      </c>
      <c r="D1028" s="349">
        <f>BILANCA!E23</f>
        <v>353.8</v>
      </c>
      <c r="E1028" s="349">
        <v>0</v>
      </c>
      <c r="F1028" s="349">
        <v>0</v>
      </c>
      <c r="G1028" s="350">
        <f t="shared" si="38"/>
        <v>19.1052</v>
      </c>
      <c r="H1028" s="350">
        <f t="shared" si="35"/>
        <v>0.399999999999977</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0</v>
      </c>
      <c r="D1029" s="349">
        <f>BILANCA!E24</f>
        <v>0</v>
      </c>
      <c r="E1029" s="349">
        <v>0</v>
      </c>
      <c r="F1029" s="349">
        <v>0</v>
      </c>
      <c r="G1029" s="350">
        <f t="shared" si="38"/>
        <v>0</v>
      </c>
      <c r="H1029" s="350">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1732.2</v>
      </c>
      <c r="D1030" s="349">
        <f>BILANCA!E25</f>
        <v>1732.2</v>
      </c>
      <c r="E1030" s="349">
        <v>0</v>
      </c>
      <c r="F1030" s="349">
        <v>0</v>
      </c>
      <c r="G1030" s="350">
        <f t="shared" si="38"/>
        <v>103.932</v>
      </c>
      <c r="H1030" s="350">
        <f t="shared" si="35"/>
        <v>0.400000000000091</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13714.62</v>
      </c>
      <c r="D1031" s="349">
        <f>BILANCA!E26</f>
        <v>13714.62</v>
      </c>
      <c r="E1031" s="349">
        <v>0</v>
      </c>
      <c r="F1031" s="349">
        <v>0</v>
      </c>
      <c r="G1031" s="350">
        <f t="shared" si="38"/>
        <v>864.02106</v>
      </c>
      <c r="H1031" s="350">
        <f t="shared" si="35"/>
        <v>0.759999999998399</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87011.66</v>
      </c>
      <c r="D1033" s="349">
        <f>BILANCA!E28</f>
        <v>88703.71</v>
      </c>
      <c r="E1033" s="349">
        <v>0</v>
      </c>
      <c r="F1033" s="349">
        <v>0</v>
      </c>
      <c r="G1033" s="350">
        <f t="shared" si="38"/>
        <v>6081.63884</v>
      </c>
      <c r="H1033" s="350">
        <f t="shared" si="35"/>
        <v>0.629999999990105</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40270.35</v>
      </c>
      <c r="D1040" s="349">
        <f>BILANCA!E35</f>
        <v>45514.75</v>
      </c>
      <c r="E1040" s="349">
        <v>0</v>
      </c>
      <c r="F1040" s="349">
        <v>0</v>
      </c>
      <c r="G1040" s="350">
        <f t="shared" si="38"/>
        <v>3938.9955</v>
      </c>
      <c r="H1040" s="350">
        <f t="shared" si="35"/>
        <v>0.600000000005821</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43765.48</v>
      </c>
      <c r="D1041" s="349">
        <f>BILANCA!E36</f>
        <v>49009.88</v>
      </c>
      <c r="E1041" s="349">
        <v>0</v>
      </c>
      <c r="F1041" s="349">
        <v>0</v>
      </c>
      <c r="G1041" s="350">
        <f t="shared" si="38"/>
        <v>4395.34244</v>
      </c>
      <c r="H1041" s="350">
        <f t="shared" si="35"/>
        <v>0.600000000005821</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3495.13</v>
      </c>
      <c r="D1045" s="349">
        <f>BILANCA!E40</f>
        <v>3495.13</v>
      </c>
      <c r="E1045" s="349">
        <v>0</v>
      </c>
      <c r="F1045" s="349">
        <v>0</v>
      </c>
      <c r="G1045" s="350">
        <f t="shared" si="38"/>
        <v>366.98865</v>
      </c>
      <c r="H1045" s="350">
        <f t="shared" si="35"/>
        <v>0.260000000000218</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416.3</v>
      </c>
      <c r="D1050" s="349">
        <f>BILANCA!E45</f>
        <v>416.3</v>
      </c>
      <c r="E1050" s="349">
        <v>0</v>
      </c>
      <c r="F1050" s="349">
        <v>0</v>
      </c>
      <c r="G1050" s="350">
        <f t="shared" si="38"/>
        <v>49.956</v>
      </c>
      <c r="H1050" s="350">
        <f t="shared" si="35"/>
        <v>0.600000000000136</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1073.94</v>
      </c>
      <c r="D1052" s="349">
        <f>BILANCA!E47</f>
        <v>1073.94</v>
      </c>
      <c r="E1052" s="349">
        <v>0</v>
      </c>
      <c r="F1052" s="349">
        <v>0</v>
      </c>
      <c r="G1052" s="350">
        <f t="shared" si="38"/>
        <v>135.31644</v>
      </c>
      <c r="H1052" s="350">
        <f t="shared" si="35"/>
        <v>0.119999999999891</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657.64</v>
      </c>
      <c r="D1055" s="349">
        <f>BILANCA!E50</f>
        <v>657.64</v>
      </c>
      <c r="E1055" s="349">
        <v>0</v>
      </c>
      <c r="F1055" s="349">
        <v>0</v>
      </c>
      <c r="G1055" s="350">
        <f t="shared" si="38"/>
        <v>88.7814</v>
      </c>
      <c r="H1055" s="350">
        <f t="shared" si="35"/>
        <v>0.720000000000027</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12335.67</v>
      </c>
      <c r="D1059" s="349">
        <f>BILANCA!E54</f>
        <v>12425.67</v>
      </c>
      <c r="E1059" s="349">
        <v>0</v>
      </c>
      <c r="F1059" s="349">
        <v>0</v>
      </c>
      <c r="G1059" s="350">
        <f t="shared" si="38"/>
        <v>1822.16349</v>
      </c>
      <c r="H1059" s="350">
        <f t="shared" si="35"/>
        <v>0.659999999999854</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12335.67</v>
      </c>
      <c r="D1060" s="349">
        <f>BILANCA!E55</f>
        <v>12425.67</v>
      </c>
      <c r="E1060" s="349">
        <v>0</v>
      </c>
      <c r="F1060" s="349">
        <v>0</v>
      </c>
      <c r="G1060" s="350">
        <f t="shared" si="38"/>
        <v>1859.3505</v>
      </c>
      <c r="H1060" s="350">
        <f t="shared" si="35"/>
        <v>0.659999999999854</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2337.5</v>
      </c>
      <c r="D1061" s="349">
        <f>BILANCA!E56</f>
        <v>2337.5</v>
      </c>
      <c r="E1061" s="349">
        <v>0</v>
      </c>
      <c r="F1061" s="349">
        <v>0</v>
      </c>
      <c r="G1061" s="350">
        <f t="shared" si="38"/>
        <v>357.6375</v>
      </c>
      <c r="H1061" s="350">
        <f t="shared" si="35"/>
        <v>1</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2337.5</v>
      </c>
      <c r="D1063" s="349">
        <f>BILANCA!E58</f>
        <v>2337.5</v>
      </c>
      <c r="E1063" s="349">
        <v>0</v>
      </c>
      <c r="F1063" s="349">
        <v>0</v>
      </c>
      <c r="G1063" s="350">
        <f t="shared" si="38"/>
        <v>371.6625</v>
      </c>
      <c r="H1063" s="350">
        <f t="shared" si="35"/>
        <v>1</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55666.49</v>
      </c>
      <c r="D1074" s="349">
        <f>BILANCA!E69</f>
        <v>60224.14</v>
      </c>
      <c r="E1074" s="349">
        <v>0</v>
      </c>
      <c r="F1074" s="349">
        <v>0</v>
      </c>
      <c r="G1074" s="350">
        <f t="shared" si="38"/>
        <v>11271.34528</v>
      </c>
      <c r="H1074" s="350">
        <f t="shared" si="35"/>
        <v>0.630000000004657</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6169.63</v>
      </c>
      <c r="D1075" s="349">
        <f>BILANCA!E70</f>
        <v>5800.21</v>
      </c>
      <c r="E1075" s="349">
        <v>0</v>
      </c>
      <c r="F1075" s="349">
        <v>0</v>
      </c>
      <c r="G1075" s="350">
        <f t="shared" si="38"/>
        <v>1155.05325</v>
      </c>
      <c r="H1075" s="350">
        <f t="shared" si="35"/>
        <v>0.579999999999927</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6169.63</v>
      </c>
      <c r="D1076" s="349">
        <f>BILANCA!E71</f>
        <v>5800.21</v>
      </c>
      <c r="E1076" s="349">
        <v>0</v>
      </c>
      <c r="F1076" s="349">
        <v>0</v>
      </c>
      <c r="G1076" s="350">
        <f t="shared" si="38"/>
        <v>1172.8233</v>
      </c>
      <c r="H1076" s="350">
        <f t="shared" si="35"/>
        <v>0.579999999999927</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6169.63</v>
      </c>
      <c r="D1078" s="349">
        <f>BILANCA!E73</f>
        <v>5800.21</v>
      </c>
      <c r="E1078" s="349">
        <v>0</v>
      </c>
      <c r="F1078" s="349">
        <v>0</v>
      </c>
      <c r="G1078" s="350">
        <f t="shared" si="38"/>
        <v>1208.3634</v>
      </c>
      <c r="H1078" s="350">
        <f t="shared" si="35"/>
        <v>0.579999999999927</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1587.65</v>
      </c>
      <c r="D1087" s="349">
        <f>BILANCA!E82</f>
        <v>1508.12</v>
      </c>
      <c r="E1087" s="349">
        <v>0</v>
      </c>
      <c r="F1087" s="349">
        <v>0</v>
      </c>
      <c r="G1087" s="350">
        <f t="shared" si="38"/>
        <v>354.49953</v>
      </c>
      <c r="H1087" s="350">
        <f t="shared" si="35"/>
        <v>0.4699999999998</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1587.65</v>
      </c>
      <c r="D1092" s="349">
        <f>BILANCA!E87</f>
        <v>1508.12</v>
      </c>
      <c r="E1092" s="349">
        <v>0</v>
      </c>
      <c r="F1092" s="349">
        <v>0</v>
      </c>
      <c r="G1092" s="350">
        <f t="shared" si="38"/>
        <v>377.51898</v>
      </c>
      <c r="H1092" s="350">
        <f t="shared" si="35"/>
        <v>0.4699999999998</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2487.42</v>
      </c>
      <c r="D1152" s="349">
        <f>BILANCA!E147</f>
        <v>52915.81</v>
      </c>
      <c r="E1152" s="349">
        <v>0</v>
      </c>
      <c r="F1152" s="349">
        <v>0</v>
      </c>
      <c r="G1152" s="350">
        <f t="shared" si="38"/>
        <v>15381.30368</v>
      </c>
      <c r="H1152" s="350">
        <f t="shared" si="41"/>
        <v>0.610000000002401</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50199.04</v>
      </c>
      <c r="E1155" s="349">
        <v>0</v>
      </c>
      <c r="F1155" s="349">
        <v>0</v>
      </c>
      <c r="G1155" s="350">
        <f t="shared" si="38"/>
        <v>14557.7216</v>
      </c>
      <c r="H1155" s="350">
        <f t="shared" si="41"/>
        <v>0.0400000000008731</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50199.04</v>
      </c>
      <c r="E1161" s="349">
        <v>0</v>
      </c>
      <c r="F1161" s="349">
        <v>0</v>
      </c>
      <c r="G1161" s="350">
        <f t="shared" si="38"/>
        <v>15160.11008</v>
      </c>
      <c r="H1161" s="350">
        <f t="shared" si="41"/>
        <v>0.0400000000008731</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2487.42</v>
      </c>
      <c r="D1165" s="349">
        <f>BILANCA!E160</f>
        <v>2451.32</v>
      </c>
      <c r="E1165" s="349">
        <v>0</v>
      </c>
      <c r="F1165" s="349">
        <v>0</v>
      </c>
      <c r="G1165" s="350">
        <f t="shared" si="38"/>
        <v>1145.4593</v>
      </c>
      <c r="H1165" s="350">
        <f t="shared" si="41"/>
        <v>0.740000000000236</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265.45</v>
      </c>
      <c r="E1166" s="349">
        <v>0</v>
      </c>
      <c r="F1166" s="349">
        <v>0</v>
      </c>
      <c r="G1166" s="350">
        <f t="shared" si="38"/>
        <v>82.8204</v>
      </c>
      <c r="H1166" s="350">
        <f t="shared" si="41"/>
        <v>0.449999999999989</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0</v>
      </c>
      <c r="E1167" s="349">
        <v>0</v>
      </c>
      <c r="F1167" s="349">
        <v>0</v>
      </c>
      <c r="G1167" s="350">
        <f t="shared" si="38"/>
        <v>0</v>
      </c>
      <c r="H1167" s="350">
        <f t="shared" si="41"/>
        <v>0</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45421.79</v>
      </c>
      <c r="D1176" s="349">
        <f>BILANCA!E171</f>
        <v>0</v>
      </c>
      <c r="E1176" s="349">
        <v>0</v>
      </c>
      <c r="F1176" s="349">
        <v>0</v>
      </c>
      <c r="G1176" s="350">
        <f t="shared" si="38"/>
        <v>7540.01714</v>
      </c>
      <c r="H1176" s="350">
        <f t="shared" si="41"/>
        <v>0.209999999999127</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45421.79</v>
      </c>
      <c r="D1179" s="349">
        <f>BILANCA!E174</f>
        <v>0</v>
      </c>
      <c r="E1179" s="349">
        <v>0</v>
      </c>
      <c r="F1179" s="349">
        <v>0</v>
      </c>
      <c r="G1179" s="350">
        <f t="shared" si="38"/>
        <v>7676.28251</v>
      </c>
      <c r="H1179" s="350">
        <f t="shared" si="41"/>
        <v>0.209999999999127</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237085.95</v>
      </c>
      <c r="D1180" s="349">
        <f>BILANCA!E176</f>
        <v>242679.08</v>
      </c>
      <c r="E1180" s="349">
        <v>0</v>
      </c>
      <c r="F1180" s="349">
        <v>0</v>
      </c>
      <c r="G1180" s="350">
        <f t="shared" si="38"/>
        <v>122815.4987</v>
      </c>
      <c r="H1180" s="350">
        <f t="shared" si="41"/>
        <v>0.130000000004657</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55181.81</v>
      </c>
      <c r="D1181" s="349">
        <f>BILANCA!E177</f>
        <v>57953.62</v>
      </c>
      <c r="E1181" s="349">
        <v>0</v>
      </c>
      <c r="F1181" s="349">
        <v>0</v>
      </c>
      <c r="G1181" s="350">
        <f t="shared" si="38"/>
        <v>29256.22755</v>
      </c>
      <c r="H1181" s="350">
        <f t="shared" si="41"/>
        <v>0.569999999992433</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55161.3</v>
      </c>
      <c r="D1182" s="349">
        <f>BILANCA!E178</f>
        <v>57757.82</v>
      </c>
      <c r="E1182" s="349">
        <v>0</v>
      </c>
      <c r="F1182" s="349">
        <v>0</v>
      </c>
      <c r="G1182" s="350">
        <f t="shared" si="38"/>
        <v>29356.43368</v>
      </c>
      <c r="H1182" s="350">
        <f t="shared" si="41"/>
        <v>0.479999999995925</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43697.65</v>
      </c>
      <c r="D1183" s="349">
        <f>BILANCA!E179</f>
        <v>46743.93</v>
      </c>
      <c r="E1183" s="349">
        <v>0</v>
      </c>
      <c r="F1183" s="349">
        <v>0</v>
      </c>
      <c r="G1183" s="350">
        <f t="shared" si="38"/>
        <v>23733.09323</v>
      </c>
      <c r="H1183" s="350">
        <f t="shared" si="41"/>
        <v>0.419999999998254</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10001.4</v>
      </c>
      <c r="D1184" s="349">
        <f>BILANCA!E180</f>
        <v>9732.95</v>
      </c>
      <c r="E1184" s="349">
        <v>0</v>
      </c>
      <c r="F1184" s="349">
        <v>0</v>
      </c>
      <c r="G1184" s="350">
        <f t="shared" si="38"/>
        <v>5127.3102</v>
      </c>
      <c r="H1184" s="350">
        <f t="shared" si="41"/>
        <v>0.449999999998909</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29.48</v>
      </c>
      <c r="D1185" s="349">
        <f>BILANCA!E181</f>
        <v>43.97</v>
      </c>
      <c r="E1185" s="349">
        <v>0</v>
      </c>
      <c r="F1185" s="349">
        <v>0</v>
      </c>
      <c r="G1185" s="350">
        <f t="shared" si="38"/>
        <v>20.5485</v>
      </c>
      <c r="H1185" s="350">
        <f t="shared" si="41"/>
        <v>0.510000000000002</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29.48</v>
      </c>
      <c r="D1188" s="349">
        <f>BILANCA!E184</f>
        <v>43.97</v>
      </c>
      <c r="E1188" s="349">
        <v>0</v>
      </c>
      <c r="F1188" s="349">
        <v>0</v>
      </c>
      <c r="G1188" s="350">
        <f t="shared" si="38"/>
        <v>20.90076</v>
      </c>
      <c r="H1188" s="350">
        <f t="shared" si="41"/>
        <v>0.510000000000002</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1432.77</v>
      </c>
      <c r="D1200" s="349">
        <f>BILANCA!E196</f>
        <v>1236.97</v>
      </c>
      <c r="E1200" s="349">
        <v>0</v>
      </c>
      <c r="F1200" s="349">
        <v>0</v>
      </c>
      <c r="G1200" s="350">
        <f t="shared" si="38"/>
        <v>742.2749</v>
      </c>
      <c r="H1200" s="350">
        <f t="shared" si="41"/>
        <v>0.259999999999991</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20.51</v>
      </c>
      <c r="D1201" s="349">
        <f>BILANCA!E197</f>
        <v>0</v>
      </c>
      <c r="E1201" s="349">
        <v>0</v>
      </c>
      <c r="F1201" s="349">
        <v>0</v>
      </c>
      <c r="G1201" s="350">
        <f t="shared" si="38"/>
        <v>3.91741</v>
      </c>
      <c r="H1201" s="350">
        <f t="shared" si="41"/>
        <v>0.489999999999998</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20.51</v>
      </c>
      <c r="D1202" s="349">
        <f>BILANCA!E198</f>
        <v>0</v>
      </c>
      <c r="E1202" s="349">
        <v>0</v>
      </c>
      <c r="F1202" s="349">
        <v>0</v>
      </c>
      <c r="G1202" s="350">
        <f t="shared" ref="G1202:G1206" si="44">B1202/1000*C1202+B1202/500*D1202</f>
        <v>3.93792</v>
      </c>
      <c r="H1202" s="350">
        <f t="shared" ref="H1202:H1206" si="45">ABS(C1202-ROUND(C1202,0))+ABS(D1202-ROUND(D1202,0))</f>
        <v>0.489999999999998</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195.8</v>
      </c>
      <c r="E1251" s="349">
        <v>0</v>
      </c>
      <c r="F1251" s="349">
        <v>0</v>
      </c>
      <c r="G1251" s="350">
        <f>B1251/1000*C1251+B1251/500*D1251</f>
        <v>94.3756</v>
      </c>
      <c r="H1251" s="350">
        <f>ABS(C1251-ROUND(C1251,0))+ABS(D1251-ROUND(D1251,0))</f>
        <v>0.199999999999989</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181904.14</v>
      </c>
      <c r="D1255" s="349">
        <f>BILANCA!E251</f>
        <v>184725.46</v>
      </c>
      <c r="E1255" s="349">
        <v>0</v>
      </c>
      <c r="F1255" s="349">
        <v>0</v>
      </c>
      <c r="G1255" s="350">
        <f t="shared" si="38"/>
        <v>135081.9897</v>
      </c>
      <c r="H1255" s="350">
        <f t="shared" si="41"/>
        <v>0.600000000034925</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181419.47</v>
      </c>
      <c r="D1256" s="349">
        <f>BILANCA!E252</f>
        <v>182454.95</v>
      </c>
      <c r="E1256" s="349">
        <v>0</v>
      </c>
      <c r="F1256" s="349">
        <v>0</v>
      </c>
      <c r="G1256" s="350">
        <f t="shared" si="38"/>
        <v>134397.02502</v>
      </c>
      <c r="H1256" s="350">
        <f t="shared" si="41"/>
        <v>0.519999999989523</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181419.47</v>
      </c>
      <c r="D1257" s="349">
        <f>BILANCA!E253</f>
        <v>182454.95</v>
      </c>
      <c r="E1257" s="349">
        <v>0</v>
      </c>
      <c r="F1257" s="349">
        <v>0</v>
      </c>
      <c r="G1257" s="350">
        <f t="shared" si="38"/>
        <v>134943.35439</v>
      </c>
      <c r="H1257" s="350">
        <f t="shared" si="41"/>
        <v>0.519999999989523</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-2002.75</v>
      </c>
      <c r="D1259" s="349">
        <f>BILANCA!E255</f>
        <v>-50645.3</v>
      </c>
      <c r="E1259" s="349">
        <v>0</v>
      </c>
      <c r="F1259" s="349">
        <v>0</v>
      </c>
      <c r="G1259" s="350">
        <f t="shared" si="38"/>
        <v>-25720.04415</v>
      </c>
      <c r="H1259" s="350">
        <f t="shared" si="41"/>
        <v>0.55000000000291</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0</v>
      </c>
      <c r="D1260" s="349">
        <f>BILANCA!E256</f>
        <v>0</v>
      </c>
      <c r="E1260" s="349">
        <v>0</v>
      </c>
      <c r="F1260" s="349">
        <v>0</v>
      </c>
      <c r="G1260" s="350">
        <f t="shared" si="38"/>
        <v>0</v>
      </c>
      <c r="H1260" s="350">
        <f t="shared" si="41"/>
        <v>0</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0</v>
      </c>
      <c r="D1261" s="349">
        <f>BILANCA!E257</f>
        <v>0</v>
      </c>
      <c r="E1261" s="349">
        <v>0</v>
      </c>
      <c r="F1261" s="349">
        <v>0</v>
      </c>
      <c r="G1261" s="350">
        <f t="shared" si="38"/>
        <v>0</v>
      </c>
      <c r="H1261" s="350">
        <f t="shared" si="41"/>
        <v>0</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2002.75</v>
      </c>
      <c r="D1264" s="349">
        <f>BILANCA!E260</f>
        <v>50645.3</v>
      </c>
      <c r="E1264" s="349">
        <v>0</v>
      </c>
      <c r="F1264" s="349">
        <v>0</v>
      </c>
      <c r="G1264" s="350">
        <f t="shared" si="38"/>
        <v>26236.5109</v>
      </c>
      <c r="H1264" s="350">
        <f t="shared" si="41"/>
        <v>0.55000000000291</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318.17</v>
      </c>
      <c r="D1265" s="349">
        <f>BILANCA!E261</f>
        <v>36896.55</v>
      </c>
      <c r="E1265" s="349">
        <v>0</v>
      </c>
      <c r="F1265" s="349">
        <v>0</v>
      </c>
      <c r="G1265" s="350">
        <f t="shared" si="38"/>
        <v>18898.37385</v>
      </c>
      <c r="H1265" s="350">
        <f t="shared" si="41"/>
        <v>0.619999999997106</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1684.58</v>
      </c>
      <c r="D1266" s="349">
        <f>BILANCA!E262</f>
        <v>13748.75</v>
      </c>
      <c r="E1266" s="349">
        <v>0</v>
      </c>
      <c r="F1266" s="349">
        <v>0</v>
      </c>
      <c r="G1266" s="350">
        <f t="shared" si="38"/>
        <v>7470.61248</v>
      </c>
      <c r="H1266" s="350">
        <f t="shared" si="41"/>
        <v>0.670000000000073</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2487.42</v>
      </c>
      <c r="D1278" s="349">
        <f>BILANCA!E274</f>
        <v>52915.81</v>
      </c>
      <c r="E1278" s="349">
        <v>0</v>
      </c>
      <c r="F1278" s="349">
        <v>0</v>
      </c>
      <c r="G1278" s="350">
        <f t="shared" si="38"/>
        <v>29029.50272</v>
      </c>
      <c r="H1278" s="350">
        <f t="shared" si="41"/>
        <v>0.610000000002401</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50199.04</v>
      </c>
      <c r="E1281" s="349">
        <v>0</v>
      </c>
      <c r="F1281" s="349">
        <v>0</v>
      </c>
      <c r="G1281" s="350">
        <f t="shared" si="48"/>
        <v>27207.87968</v>
      </c>
      <c r="H1281" s="350">
        <f t="shared" si="49"/>
        <v>0.0400000000008731</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50199.04</v>
      </c>
      <c r="E1287" s="349">
        <v>0</v>
      </c>
      <c r="F1287" s="349">
        <v>0</v>
      </c>
      <c r="G1287" s="350">
        <f t="shared" si="48"/>
        <v>27810.26816</v>
      </c>
      <c r="H1287" s="350">
        <f t="shared" si="49"/>
        <v>0.0400000000008731</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2487.42</v>
      </c>
      <c r="D1291" s="349">
        <f>BILANCA!E287</f>
        <v>2451.32</v>
      </c>
      <c r="E1291" s="349">
        <v>0</v>
      </c>
      <c r="F1291" s="349">
        <v>0</v>
      </c>
      <c r="G1291" s="350">
        <f t="shared" si="48"/>
        <v>2076.60686</v>
      </c>
      <c r="H1291" s="350">
        <f t="shared" si="49"/>
        <v>0.740000000000236</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265.45</v>
      </c>
      <c r="E1292" s="349">
        <v>0</v>
      </c>
      <c r="F1292" s="349">
        <v>0</v>
      </c>
      <c r="G1292" s="350">
        <f t="shared" si="48"/>
        <v>149.7138</v>
      </c>
      <c r="H1292" s="350">
        <f t="shared" si="49"/>
        <v>0.449999999999989</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2487.42</v>
      </c>
      <c r="D1305" s="349">
        <f>BILANCA!E302</f>
        <v>52915.81</v>
      </c>
      <c r="E1305" s="349">
        <v>0</v>
      </c>
      <c r="F1305" s="349">
        <v>0</v>
      </c>
      <c r="G1305" s="350">
        <f t="shared" si="38"/>
        <v>31954.1168</v>
      </c>
      <c r="H1305" s="350">
        <f t="shared" si="41"/>
        <v>0.610000000002401</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0</v>
      </c>
      <c r="E1306" s="349">
        <v>0</v>
      </c>
      <c r="F1306" s="349">
        <v>0</v>
      </c>
      <c r="G1306" s="350">
        <f t="shared" si="38"/>
        <v>0</v>
      </c>
      <c r="H1306" s="350">
        <f t="shared" si="41"/>
        <v>0</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969.92</v>
      </c>
      <c r="D1311" s="349">
        <f>BILANCA!E308</f>
        <v>669.46</v>
      </c>
      <c r="E1311" s="349">
        <v>0</v>
      </c>
      <c r="F1311" s="349">
        <v>0</v>
      </c>
      <c r="G1311" s="350">
        <f t="shared" si="52"/>
        <v>694.96084</v>
      </c>
      <c r="H1311" s="350">
        <f t="shared" si="41"/>
        <v>0.540000000000077</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45.73</v>
      </c>
      <c r="D1312" s="349">
        <f>BILANCA!E309</f>
        <v>0</v>
      </c>
      <c r="E1312" s="349">
        <v>0</v>
      </c>
      <c r="F1312" s="349">
        <v>0</v>
      </c>
      <c r="G1312" s="350">
        <f t="shared" si="52"/>
        <v>13.81046</v>
      </c>
      <c r="H1312" s="350">
        <f t="shared" si="41"/>
        <v>0.270000000000003</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572</v>
      </c>
      <c r="D1314" s="349">
        <f>BILANCA!E311</f>
        <v>838.66</v>
      </c>
      <c r="E1314" s="349">
        <v>0</v>
      </c>
      <c r="F1314" s="349">
        <v>0</v>
      </c>
      <c r="G1314" s="350">
        <f t="shared" si="52"/>
        <v>683.79328</v>
      </c>
      <c r="H1314" s="350">
        <f t="shared" si="41"/>
        <v>0.340000000000032</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0</v>
      </c>
      <c r="E1339" s="349">
        <v>0</v>
      </c>
      <c r="F1339" s="349">
        <v>0</v>
      </c>
      <c r="G1339" s="350">
        <f t="shared" si="52"/>
        <v>0</v>
      </c>
      <c r="H1339" s="350">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55161.3</v>
      </c>
      <c r="D1340" s="349">
        <f>BILANCA!E337</f>
        <v>57757.82</v>
      </c>
      <c r="E1340" s="349">
        <v>0</v>
      </c>
      <c r="F1340" s="349">
        <v>0</v>
      </c>
      <c r="G1340" s="350">
        <f t="shared" si="52"/>
        <v>56323.3902</v>
      </c>
      <c r="H1340" s="350">
        <f t="shared" si="41"/>
        <v>0.480000000003201</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20.51</v>
      </c>
      <c r="D1342" s="349">
        <f>BILANCA!E339</f>
        <v>0</v>
      </c>
      <c r="E1342" s="349">
        <v>0</v>
      </c>
      <c r="F1342" s="349">
        <v>0</v>
      </c>
      <c r="G1342" s="350">
        <f t="shared" si="52"/>
        <v>6.80932</v>
      </c>
      <c r="H1342" s="350">
        <f t="shared" si="41"/>
        <v>0.489999999999998</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1236.97</v>
      </c>
      <c r="D1347" s="349">
        <f>BILANCA!E344</f>
        <v>1236.97</v>
      </c>
      <c r="E1347" s="349">
        <v>0</v>
      </c>
      <c r="F1347" s="349">
        <v>0</v>
      </c>
      <c r="G1347" s="350">
        <f t="shared" si="52"/>
        <v>1250.57667</v>
      </c>
      <c r="H1347" s="350">
        <f t="shared" si="41"/>
        <v>0.0599999999999454</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195.8</v>
      </c>
      <c r="E1383" s="349">
        <v>0</v>
      </c>
      <c r="F1383" s="349">
        <v>0</v>
      </c>
      <c r="G1383" s="350">
        <f t="shared" si="59"/>
        <v>146.0668</v>
      </c>
      <c r="H1383" s="350">
        <f t="shared" si="60"/>
        <v>0.199999999999989</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530336.77</v>
      </c>
      <c r="D1510" s="349">
        <f>'RAS-funkcijski'!E114</f>
        <v>709555.67</v>
      </c>
      <c r="E1510" s="349">
        <v>0</v>
      </c>
      <c r="F1510" s="349">
        <v>0</v>
      </c>
      <c r="G1510" s="350">
        <f t="shared" si="52"/>
        <v>214439.2921</v>
      </c>
      <c r="H1510" s="350">
        <f t="shared" si="63"/>
        <v>0.559999999939464</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530336.77</v>
      </c>
      <c r="D1511" s="349">
        <f>'RAS-funkcijski'!E115</f>
        <v>709555.67</v>
      </c>
      <c r="E1511" s="349">
        <v>0</v>
      </c>
      <c r="F1511" s="349">
        <v>0</v>
      </c>
      <c r="G1511" s="350">
        <f t="shared" si="52"/>
        <v>216388.74021</v>
      </c>
      <c r="H1511" s="350">
        <f t="shared" si="63"/>
        <v>0.559999999939464</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530336.77</v>
      </c>
      <c r="D1513" s="349">
        <f>'RAS-funkcijski'!E117</f>
        <v>709555.67</v>
      </c>
      <c r="E1513" s="349">
        <v>0</v>
      </c>
      <c r="F1513" s="349">
        <v>0</v>
      </c>
      <c r="G1513" s="350">
        <f t="shared" si="52"/>
        <v>220287.63643</v>
      </c>
      <c r="H1513" s="350">
        <f t="shared" si="63"/>
        <v>0.559999999939464</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530336.77</v>
      </c>
      <c r="D1537" s="364">
        <f>'RAS-funkcijski'!E141</f>
        <v>709555.67</v>
      </c>
      <c r="E1537" s="364">
        <v>0</v>
      </c>
      <c r="F1537" s="364">
        <v>0</v>
      </c>
      <c r="G1537" s="365">
        <f t="shared" si="52"/>
        <v>267074.39107</v>
      </c>
      <c r="H1537" s="365">
        <f t="shared" si="63"/>
        <v>0.559999999939464</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4208.92</v>
      </c>
      <c r="E1538" s="352">
        <v>0</v>
      </c>
      <c r="F1538" s="352">
        <v>0</v>
      </c>
      <c r="G1538" s="353">
        <f t="shared" si="52"/>
        <v>8.41784</v>
      </c>
      <c r="H1538" s="353">
        <f t="shared" si="63"/>
        <v>0.0799999999999272</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4208.92</v>
      </c>
      <c r="E1539" s="349">
        <v>0</v>
      </c>
      <c r="F1539" s="349">
        <v>0</v>
      </c>
      <c r="G1539" s="350">
        <f t="shared" si="52"/>
        <v>16.83568</v>
      </c>
      <c r="H1539" s="350">
        <f t="shared" si="63"/>
        <v>0.0799999999999272</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4208.92</v>
      </c>
      <c r="E1540" s="349">
        <v>0</v>
      </c>
      <c r="F1540" s="349">
        <v>0</v>
      </c>
      <c r="G1540" s="350">
        <f t="shared" si="52"/>
        <v>25.25352</v>
      </c>
      <c r="H1540" s="350">
        <f t="shared" si="63"/>
        <v>0.0799999999999272</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4208.92</v>
      </c>
      <c r="E1545" s="349">
        <v>0</v>
      </c>
      <c r="F1545" s="349">
        <v>0</v>
      </c>
      <c r="G1545" s="350">
        <f t="shared" si="52"/>
        <v>67.34272</v>
      </c>
      <c r="H1545" s="350">
        <f t="shared" si="63"/>
        <v>0.0799999999999272</v>
      </c>
      <c r="I1545" s="357">
        <f t="shared" si="64"/>
        <v>5.3874175999951</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55181.81</v>
      </c>
      <c r="D1582" s="352"/>
      <c r="E1582" s="352">
        <v>0</v>
      </c>
      <c r="F1582" s="352">
        <v>0</v>
      </c>
      <c r="G1582" s="353">
        <f t="shared" ref="G1582:G1686" si="70">B1582/1000*C1582</f>
        <v>55.18181</v>
      </c>
      <c r="H1582" s="353">
        <f t="shared" ref="H1582:H1686" si="71">ABS(C1582-ROUND(C1582,0))</f>
        <v>0.190000000002328</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667471.29</v>
      </c>
      <c r="D1583" s="349">
        <v>0</v>
      </c>
      <c r="E1583" s="349">
        <v>0</v>
      </c>
      <c r="F1583" s="349">
        <v>0</v>
      </c>
      <c r="G1583" s="350">
        <f t="shared" si="70"/>
        <v>1334.94258</v>
      </c>
      <c r="H1583" s="350">
        <f t="shared" si="71"/>
        <v>0.290000000037253</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662226.89</v>
      </c>
      <c r="D1585" s="349">
        <v>0</v>
      </c>
      <c r="E1585" s="349">
        <v>0</v>
      </c>
      <c r="F1585" s="349">
        <v>0</v>
      </c>
      <c r="G1585" s="350">
        <f t="shared" si="70"/>
        <v>2648.90756</v>
      </c>
      <c r="H1585" s="350">
        <f t="shared" si="71"/>
        <v>0.10999999998603</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550497.17</v>
      </c>
      <c r="D1586" s="349">
        <v>0</v>
      </c>
      <c r="E1586" s="349">
        <v>0</v>
      </c>
      <c r="F1586" s="349">
        <v>0</v>
      </c>
      <c r="G1586" s="350">
        <f t="shared" si="70"/>
        <v>2752.48585</v>
      </c>
      <c r="H1586" s="350">
        <f t="shared" si="71"/>
        <v>0.17000000004191</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111227.5</v>
      </c>
      <c r="D1587" s="349">
        <v>0</v>
      </c>
      <c r="E1587" s="349">
        <v>0</v>
      </c>
      <c r="F1587" s="349">
        <v>0</v>
      </c>
      <c r="G1587" s="350">
        <f t="shared" si="70"/>
        <v>667.365</v>
      </c>
      <c r="H1587" s="350">
        <f t="shared" si="71"/>
        <v>0.5</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502.22</v>
      </c>
      <c r="D1588" s="349">
        <v>0</v>
      </c>
      <c r="E1588" s="349">
        <v>0</v>
      </c>
      <c r="F1588" s="349">
        <v>0</v>
      </c>
      <c r="G1588" s="350">
        <f t="shared" si="70"/>
        <v>3.51554</v>
      </c>
      <c r="H1588" s="350">
        <f t="shared" si="71"/>
        <v>0.220000000000027</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0</v>
      </c>
      <c r="D1593" s="349">
        <v>0</v>
      </c>
      <c r="E1593" s="349">
        <v>0</v>
      </c>
      <c r="F1593" s="349">
        <v>0</v>
      </c>
      <c r="G1593" s="350">
        <f t="shared" si="70"/>
        <v>0</v>
      </c>
      <c r="H1593" s="350">
        <f t="shared" si="71"/>
        <v>0</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5244.4</v>
      </c>
      <c r="D1594" s="349">
        <v>0</v>
      </c>
      <c r="E1594" s="349">
        <v>0</v>
      </c>
      <c r="F1594" s="349">
        <v>0</v>
      </c>
      <c r="G1594" s="350">
        <f t="shared" si="70"/>
        <v>68.1772</v>
      </c>
      <c r="H1594" s="350">
        <f t="shared" si="71"/>
        <v>0.399999999999636</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664699.48</v>
      </c>
      <c r="D1602" s="349">
        <v>0</v>
      </c>
      <c r="E1602" s="349">
        <v>0</v>
      </c>
      <c r="F1602" s="349">
        <v>0</v>
      </c>
      <c r="G1602" s="350">
        <f t="shared" si="70"/>
        <v>13958.68908</v>
      </c>
      <c r="H1602" s="350">
        <f t="shared" si="71"/>
        <v>0.479999999981374</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659455.08</v>
      </c>
      <c r="D1604" s="349">
        <v>0</v>
      </c>
      <c r="E1604" s="349">
        <v>0</v>
      </c>
      <c r="F1604" s="349">
        <v>0</v>
      </c>
      <c r="G1604" s="350">
        <f t="shared" si="70"/>
        <v>15167.46684</v>
      </c>
      <c r="H1604" s="350">
        <f t="shared" si="71"/>
        <v>0.0799999999580905</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547194.85</v>
      </c>
      <c r="D1605" s="349">
        <v>0</v>
      </c>
      <c r="E1605" s="349">
        <v>0</v>
      </c>
      <c r="F1605" s="349">
        <v>0</v>
      </c>
      <c r="G1605" s="350">
        <f t="shared" si="70"/>
        <v>13132.6764</v>
      </c>
      <c r="H1605" s="350">
        <f t="shared" si="71"/>
        <v>0.150000000023283</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111756.32</v>
      </c>
      <c r="D1606" s="349">
        <v>0</v>
      </c>
      <c r="E1606" s="349">
        <v>0</v>
      </c>
      <c r="F1606" s="349">
        <v>0</v>
      </c>
      <c r="G1606" s="350">
        <f t="shared" si="70"/>
        <v>2793.908</v>
      </c>
      <c r="H1606" s="350">
        <f t="shared" si="71"/>
        <v>0.320000000006985</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503.91</v>
      </c>
      <c r="D1607" s="349">
        <v>0</v>
      </c>
      <c r="E1607" s="349">
        <v>0</v>
      </c>
      <c r="F1607" s="349">
        <v>0</v>
      </c>
      <c r="G1607" s="350">
        <f t="shared" si="70"/>
        <v>13.10166</v>
      </c>
      <c r="H1607" s="350">
        <f t="shared" si="71"/>
        <v>0.089999999999975</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0</v>
      </c>
      <c r="D1612" s="349">
        <v>0</v>
      </c>
      <c r="E1612" s="349">
        <v>0</v>
      </c>
      <c r="F1612" s="349">
        <v>0</v>
      </c>
      <c r="G1612" s="350">
        <f t="shared" si="70"/>
        <v>0</v>
      </c>
      <c r="H1612" s="350">
        <f t="shared" si="71"/>
        <v>0</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5244.4</v>
      </c>
      <c r="D1613" s="349">
        <v>0</v>
      </c>
      <c r="E1613" s="349">
        <v>0</v>
      </c>
      <c r="F1613" s="349">
        <v>0</v>
      </c>
      <c r="G1613" s="350">
        <f t="shared" si="70"/>
        <v>167.8208</v>
      </c>
      <c r="H1613" s="350">
        <f t="shared" si="71"/>
        <v>0.399999999999636</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57953.6200000001</v>
      </c>
      <c r="D1621" s="349">
        <v>0</v>
      </c>
      <c r="E1621" s="349">
        <v>0</v>
      </c>
      <c r="F1621" s="349">
        <v>0</v>
      </c>
      <c r="G1621" s="350">
        <f t="shared" si="70"/>
        <v>2318.1448</v>
      </c>
      <c r="H1621" s="350">
        <f t="shared" si="71"/>
        <v>0.379999999888241</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57953.62</v>
      </c>
      <c r="D1681" s="349">
        <v>0</v>
      </c>
      <c r="E1681" s="349">
        <v>0</v>
      </c>
      <c r="F1681" s="349">
        <v>0</v>
      </c>
      <c r="G1681" s="350">
        <f t="shared" si="70"/>
        <v>5795.362</v>
      </c>
      <c r="H1681" s="350">
        <f t="shared" si="71"/>
        <v>0.379999999997381</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57757.82</v>
      </c>
      <c r="D1683" s="349">
        <v>0</v>
      </c>
      <c r="E1683" s="349">
        <v>0</v>
      </c>
      <c r="F1683" s="349">
        <v>0</v>
      </c>
      <c r="G1683" s="350">
        <f t="shared" si="70"/>
        <v>5891.29764</v>
      </c>
      <c r="H1683" s="350">
        <f t="shared" si="71"/>
        <v>0.180000000000291</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195.8</v>
      </c>
      <c r="D1686" s="364">
        <v>0</v>
      </c>
      <c r="E1686" s="364">
        <v>0</v>
      </c>
      <c r="F1686" s="364">
        <v>0</v>
      </c>
      <c r="G1686" s="365">
        <f t="shared" si="70"/>
        <v>20.559</v>
      </c>
      <c r="H1686" s="365">
        <f t="shared" si="71"/>
        <v>0.199999999999989</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topLeftCell="A13"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7" customWidth="1"/>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11863</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527862.14</v>
      </c>
      <c r="I17" s="304">
        <f>'PR-RAS'!E6</f>
        <v>660662.92</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523517</v>
      </c>
      <c r="I18" s="304">
        <f>'PR-RAS'!E152</f>
        <v>704311.27</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0</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2002.75</v>
      </c>
      <c r="I20" s="304">
        <f>'PR-RAS'!E650</f>
        <v>50645.3000000002</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181419.46</v>
      </c>
      <c r="I22" s="304">
        <f>BILANCA!E7</f>
        <v>182454.94</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55666.49</v>
      </c>
      <c r="I23" s="304">
        <f>BILANCA!E69</f>
        <v>60224.14</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55181.81</v>
      </c>
      <c r="I24" s="304">
        <f>BILANCA!E177</f>
        <v>57953.62</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181904.14</v>
      </c>
      <c r="I25" s="304">
        <f>BILANCA!E251</f>
        <v>184725.46</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530336.77</v>
      </c>
      <c r="I30" s="304">
        <f>'RAS-funkcijski'!E114</f>
        <v>709555.67</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530336.77</v>
      </c>
      <c r="I31" s="304">
        <f>'RAS-funkcijski'!E141</f>
        <v>709555.67</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4208.92</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55181.81</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57953.6200000001</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57953.62</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387" workbookViewId="0">
      <selection activeCell="D305" sqref="D305"/>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6384" width="14.4285714285714" style="155" customWidth="1"/>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527862.14</v>
      </c>
      <c r="E6" s="138">
        <f>E7+E43+E49+E82+E106+E125+E134+E140</f>
        <v>660662.92</v>
      </c>
      <c r="F6" s="163">
        <f t="shared" ref="F6:F132" si="0">IF(D6&lt;&gt;0,IF(E6/D6&gt;=100,"&gt;&gt;100",E6/D6*100),"-")</f>
        <v>125.158231654954</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v>0</v>
      </c>
      <c r="F9" s="163" t="str">
        <f t="shared" si="0"/>
        <v>-</v>
      </c>
    </row>
    <row r="10" ht="12.75" customHeight="1" spans="1:6">
      <c r="A10" s="108">
        <v>6112</v>
      </c>
      <c r="B10" s="111" t="s">
        <v>74</v>
      </c>
      <c r="C10" s="232" t="s">
        <v>75</v>
      </c>
      <c r="D10" s="140">
        <v>0</v>
      </c>
      <c r="E10" s="140">
        <v>0</v>
      </c>
      <c r="F10" s="163" t="str">
        <f t="shared" si="0"/>
        <v>-</v>
      </c>
    </row>
    <row r="11" ht="12.75" customHeight="1" spans="1:6">
      <c r="A11" s="108">
        <v>6113</v>
      </c>
      <c r="B11" s="111" t="s">
        <v>76</v>
      </c>
      <c r="C11" s="232" t="s">
        <v>77</v>
      </c>
      <c r="D11" s="140">
        <v>0</v>
      </c>
      <c r="E11" s="140">
        <v>0</v>
      </c>
      <c r="F11" s="163" t="str">
        <f t="shared" si="0"/>
        <v>-</v>
      </c>
    </row>
    <row r="12" ht="12.75" customHeight="1" spans="1:6">
      <c r="A12" s="108">
        <v>6114</v>
      </c>
      <c r="B12" s="111" t="s">
        <v>78</v>
      </c>
      <c r="C12" s="232" t="s">
        <v>79</v>
      </c>
      <c r="D12" s="140">
        <v>0</v>
      </c>
      <c r="E12" s="140">
        <v>0</v>
      </c>
      <c r="F12" s="163" t="str">
        <f t="shared" si="0"/>
        <v>-</v>
      </c>
    </row>
    <row r="13" ht="12.75" customHeight="1" spans="1:6">
      <c r="A13" s="108">
        <v>6115</v>
      </c>
      <c r="B13" s="111" t="s">
        <v>80</v>
      </c>
      <c r="C13" s="232" t="s">
        <v>81</v>
      </c>
      <c r="D13" s="140">
        <v>0</v>
      </c>
      <c r="E13" s="140">
        <v>0</v>
      </c>
      <c r="F13" s="163" t="str">
        <f t="shared" si="0"/>
        <v>-</v>
      </c>
    </row>
    <row r="14" ht="12.75" customHeight="1" spans="1:6">
      <c r="A14" s="108">
        <v>6116</v>
      </c>
      <c r="B14" s="111" t="s">
        <v>82</v>
      </c>
      <c r="C14" s="232" t="s">
        <v>83</v>
      </c>
      <c r="D14" s="140">
        <v>0</v>
      </c>
      <c r="E14" s="140">
        <v>0</v>
      </c>
      <c r="F14" s="163" t="str">
        <f t="shared" si="0"/>
        <v>-</v>
      </c>
    </row>
    <row r="15" ht="12.75" customHeight="1" spans="1:6">
      <c r="A15" s="108">
        <v>6117</v>
      </c>
      <c r="B15" s="109" t="s">
        <v>84</v>
      </c>
      <c r="C15" s="232" t="s">
        <v>85</v>
      </c>
      <c r="D15" s="140">
        <v>0</v>
      </c>
      <c r="E15" s="140">
        <v>0</v>
      </c>
      <c r="F15" s="163" t="str">
        <f t="shared" si="0"/>
        <v>-</v>
      </c>
    </row>
    <row r="16" ht="12.75" customHeight="1" spans="1:6">
      <c r="A16" s="108">
        <v>6119</v>
      </c>
      <c r="B16" s="109" t="s">
        <v>86</v>
      </c>
      <c r="C16" s="232" t="s">
        <v>87</v>
      </c>
      <c r="D16" s="140">
        <v>0</v>
      </c>
      <c r="E16" s="140">
        <v>0</v>
      </c>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v>0</v>
      </c>
      <c r="F18" s="163" t="str">
        <f t="shared" si="0"/>
        <v>-</v>
      </c>
    </row>
    <row r="19" ht="12.75" customHeight="1" spans="1:6">
      <c r="A19" s="108">
        <v>6122</v>
      </c>
      <c r="B19" s="109" t="s">
        <v>92</v>
      </c>
      <c r="C19" s="232" t="s">
        <v>93</v>
      </c>
      <c r="D19" s="140">
        <v>0</v>
      </c>
      <c r="E19" s="140">
        <v>0</v>
      </c>
      <c r="F19" s="163" t="str">
        <f t="shared" si="0"/>
        <v>-</v>
      </c>
    </row>
    <row r="20" ht="12.75" customHeight="1" spans="1:6">
      <c r="A20" s="108">
        <v>6123</v>
      </c>
      <c r="B20" s="162" t="s">
        <v>94</v>
      </c>
      <c r="C20" s="232" t="s">
        <v>95</v>
      </c>
      <c r="D20" s="140">
        <v>0</v>
      </c>
      <c r="E20" s="140">
        <v>0</v>
      </c>
      <c r="F20" s="163" t="str">
        <f t="shared" si="0"/>
        <v>-</v>
      </c>
    </row>
    <row r="21" ht="12.75" customHeight="1" spans="1:6">
      <c r="A21" s="108">
        <v>6124</v>
      </c>
      <c r="B21" s="109" t="s">
        <v>96</v>
      </c>
      <c r="C21" s="232" t="s">
        <v>97</v>
      </c>
      <c r="D21" s="140">
        <v>0</v>
      </c>
      <c r="E21" s="140">
        <v>0</v>
      </c>
      <c r="F21" s="163" t="str">
        <f t="shared" si="0"/>
        <v>-</v>
      </c>
    </row>
    <row r="22" ht="12.75" customHeight="1" spans="1:6">
      <c r="A22" s="108">
        <v>6125</v>
      </c>
      <c r="B22" s="109" t="s">
        <v>98</v>
      </c>
      <c r="C22" s="232" t="s">
        <v>99</v>
      </c>
      <c r="D22" s="140">
        <v>0</v>
      </c>
      <c r="E22" s="140">
        <v>0</v>
      </c>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v>0</v>
      </c>
      <c r="F24" s="163" t="str">
        <f t="shared" si="0"/>
        <v>-</v>
      </c>
    </row>
    <row r="25" ht="12.75" customHeight="1" spans="1:6">
      <c r="A25" s="108">
        <v>6132</v>
      </c>
      <c r="B25" s="109" t="s">
        <v>104</v>
      </c>
      <c r="C25" s="232" t="s">
        <v>105</v>
      </c>
      <c r="D25" s="140">
        <v>0</v>
      </c>
      <c r="E25" s="140">
        <v>0</v>
      </c>
      <c r="F25" s="163" t="str">
        <f t="shared" si="0"/>
        <v>-</v>
      </c>
    </row>
    <row r="26" ht="12.75" customHeight="1" spans="1:6">
      <c r="A26" s="108">
        <v>6133</v>
      </c>
      <c r="B26" s="109" t="s">
        <v>106</v>
      </c>
      <c r="C26" s="232" t="s">
        <v>107</v>
      </c>
      <c r="D26" s="140">
        <v>0</v>
      </c>
      <c r="E26" s="140">
        <v>0</v>
      </c>
      <c r="F26" s="163" t="str">
        <f t="shared" si="0"/>
        <v>-</v>
      </c>
    </row>
    <row r="27" ht="12.75" customHeight="1" spans="1:6">
      <c r="A27" s="108">
        <v>6134</v>
      </c>
      <c r="B27" s="109" t="s">
        <v>108</v>
      </c>
      <c r="C27" s="232" t="s">
        <v>109</v>
      </c>
      <c r="D27" s="140">
        <v>0</v>
      </c>
      <c r="E27" s="140">
        <v>0</v>
      </c>
      <c r="F27" s="163" t="str">
        <f t="shared" si="0"/>
        <v>-</v>
      </c>
    </row>
    <row r="28" ht="12.75" customHeight="1" spans="1:6">
      <c r="A28" s="108">
        <v>6135</v>
      </c>
      <c r="B28" s="109" t="s">
        <v>110</v>
      </c>
      <c r="C28" s="232" t="s">
        <v>111</v>
      </c>
      <c r="D28" s="140">
        <v>0</v>
      </c>
      <c r="E28" s="140">
        <v>0</v>
      </c>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v>0</v>
      </c>
      <c r="F30" s="163" t="str">
        <f t="shared" si="0"/>
        <v>-</v>
      </c>
    </row>
    <row r="31" ht="12.75" customHeight="1" spans="1:6">
      <c r="A31" s="108">
        <v>6142</v>
      </c>
      <c r="B31" s="109" t="s">
        <v>116</v>
      </c>
      <c r="C31" s="232" t="s">
        <v>117</v>
      </c>
      <c r="D31" s="140">
        <v>0</v>
      </c>
      <c r="E31" s="140">
        <v>0</v>
      </c>
      <c r="F31" s="163" t="str">
        <f t="shared" si="0"/>
        <v>-</v>
      </c>
    </row>
    <row r="32" ht="12.75" customHeight="1" spans="1:6">
      <c r="A32" s="108">
        <v>6143</v>
      </c>
      <c r="B32" s="109" t="s">
        <v>118</v>
      </c>
      <c r="C32" s="232" t="s">
        <v>119</v>
      </c>
      <c r="D32" s="140">
        <v>0</v>
      </c>
      <c r="E32" s="140">
        <v>0</v>
      </c>
      <c r="F32" s="163" t="str">
        <f t="shared" si="0"/>
        <v>-</v>
      </c>
    </row>
    <row r="33" ht="12.75" customHeight="1" spans="1:6">
      <c r="A33" s="108">
        <v>6145</v>
      </c>
      <c r="B33" s="109" t="s">
        <v>120</v>
      </c>
      <c r="C33" s="232" t="s">
        <v>121</v>
      </c>
      <c r="D33" s="140">
        <v>0</v>
      </c>
      <c r="E33" s="140">
        <v>0</v>
      </c>
      <c r="F33" s="163" t="str">
        <f t="shared" si="0"/>
        <v>-</v>
      </c>
    </row>
    <row r="34" ht="12.75" customHeight="1" spans="1:6">
      <c r="A34" s="108">
        <v>6146</v>
      </c>
      <c r="B34" s="109" t="s">
        <v>122</v>
      </c>
      <c r="C34" s="232" t="s">
        <v>123</v>
      </c>
      <c r="D34" s="140">
        <v>0</v>
      </c>
      <c r="E34" s="140">
        <v>0</v>
      </c>
      <c r="F34" s="163" t="str">
        <f t="shared" si="0"/>
        <v>-</v>
      </c>
    </row>
    <row r="35" ht="12.75" customHeight="1" spans="1:6">
      <c r="A35" s="108">
        <v>6147</v>
      </c>
      <c r="B35" s="109" t="s">
        <v>124</v>
      </c>
      <c r="C35" s="232" t="s">
        <v>125</v>
      </c>
      <c r="D35" s="140">
        <v>0</v>
      </c>
      <c r="E35" s="140">
        <v>0</v>
      </c>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v>0</v>
      </c>
      <c r="F37" s="163" t="str">
        <f t="shared" si="0"/>
        <v>-</v>
      </c>
    </row>
    <row r="38" ht="12.75" customHeight="1" spans="1:6">
      <c r="A38" s="108">
        <v>6152</v>
      </c>
      <c r="B38" s="109" t="s">
        <v>130</v>
      </c>
      <c r="C38" s="232" t="s">
        <v>131</v>
      </c>
      <c r="D38" s="140">
        <v>0</v>
      </c>
      <c r="E38" s="140">
        <v>0</v>
      </c>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v>0</v>
      </c>
      <c r="F40" s="163" t="str">
        <f t="shared" si="0"/>
        <v>-</v>
      </c>
    </row>
    <row r="41" ht="12.75" customHeight="1" spans="1:6">
      <c r="A41" s="108">
        <v>6162</v>
      </c>
      <c r="B41" s="109" t="s">
        <v>136</v>
      </c>
      <c r="C41" s="232" t="s">
        <v>137</v>
      </c>
      <c r="D41" s="140">
        <v>0</v>
      </c>
      <c r="E41" s="140">
        <v>0</v>
      </c>
      <c r="F41" s="163" t="str">
        <f t="shared" si="0"/>
        <v>-</v>
      </c>
    </row>
    <row r="42" ht="12.75" customHeight="1" spans="1:6">
      <c r="A42" s="108">
        <v>6163</v>
      </c>
      <c r="B42" s="109" t="s">
        <v>138</v>
      </c>
      <c r="C42" s="232" t="s">
        <v>139</v>
      </c>
      <c r="D42" s="140">
        <v>0</v>
      </c>
      <c r="E42" s="140">
        <v>0</v>
      </c>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v>0</v>
      </c>
      <c r="F45" s="163" t="str">
        <f t="shared" si="0"/>
        <v>-</v>
      </c>
    </row>
    <row r="46" ht="12.75" customHeight="1" spans="1:6">
      <c r="A46" s="108">
        <v>6212</v>
      </c>
      <c r="B46" s="109" t="s">
        <v>146</v>
      </c>
      <c r="C46" s="232" t="s">
        <v>147</v>
      </c>
      <c r="D46" s="140">
        <v>0</v>
      </c>
      <c r="E46" s="140">
        <v>0</v>
      </c>
      <c r="F46" s="163" t="str">
        <f t="shared" si="0"/>
        <v>-</v>
      </c>
    </row>
    <row r="47" ht="12.75" customHeight="1" spans="1:6">
      <c r="A47" s="108">
        <v>622</v>
      </c>
      <c r="B47" s="109" t="s">
        <v>148</v>
      </c>
      <c r="C47" s="232" t="s">
        <v>149</v>
      </c>
      <c r="D47" s="140">
        <v>0</v>
      </c>
      <c r="E47" s="140">
        <v>0</v>
      </c>
      <c r="F47" s="163" t="str">
        <f t="shared" si="0"/>
        <v>-</v>
      </c>
    </row>
    <row r="48" ht="12.75" customHeight="1" spans="1:6">
      <c r="A48" s="108">
        <v>623</v>
      </c>
      <c r="B48" s="109" t="s">
        <v>150</v>
      </c>
      <c r="C48" s="232" t="s">
        <v>151</v>
      </c>
      <c r="D48" s="140">
        <v>0</v>
      </c>
      <c r="E48" s="140">
        <v>0</v>
      </c>
      <c r="F48" s="163" t="str">
        <f t="shared" si="0"/>
        <v>-</v>
      </c>
    </row>
    <row r="49" ht="24" spans="1:6">
      <c r="A49" s="108">
        <v>63</v>
      </c>
      <c r="B49" s="111" t="s">
        <v>152</v>
      </c>
      <c r="C49" s="232" t="s">
        <v>153</v>
      </c>
      <c r="D49" s="138">
        <f>D50+D53+D58+D61+D64+D68+D71+D74+D77</f>
        <v>481486.53</v>
      </c>
      <c r="E49" s="138">
        <f>E50+E53+E58+E61+E64+E68+E71+E74+E77</f>
        <v>602927.94</v>
      </c>
      <c r="F49" s="163">
        <f t="shared" si="0"/>
        <v>125.222182228026</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v>0</v>
      </c>
      <c r="F51" s="163" t="str">
        <f t="shared" si="0"/>
        <v>-</v>
      </c>
    </row>
    <row r="52" ht="12.75" customHeight="1" spans="1:6">
      <c r="A52" s="108">
        <v>6312</v>
      </c>
      <c r="B52" s="111" t="s">
        <v>158</v>
      </c>
      <c r="C52" s="232" t="s">
        <v>159</v>
      </c>
      <c r="D52" s="140">
        <v>0</v>
      </c>
      <c r="E52" s="140">
        <v>0</v>
      </c>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v>0</v>
      </c>
      <c r="F54" s="163" t="str">
        <f t="shared" si="0"/>
        <v>-</v>
      </c>
    </row>
    <row r="55" ht="12.75" customHeight="1" spans="1:6">
      <c r="A55" s="108">
        <v>6322</v>
      </c>
      <c r="B55" s="111" t="s">
        <v>164</v>
      </c>
      <c r="C55" s="232" t="s">
        <v>165</v>
      </c>
      <c r="D55" s="140">
        <v>0</v>
      </c>
      <c r="E55" s="140">
        <v>0</v>
      </c>
      <c r="F55" s="163" t="str">
        <f t="shared" si="0"/>
        <v>-</v>
      </c>
    </row>
    <row r="56" ht="12.75" customHeight="1" spans="1:6">
      <c r="A56" s="108">
        <v>6323</v>
      </c>
      <c r="B56" s="111" t="s">
        <v>166</v>
      </c>
      <c r="C56" s="232" t="s">
        <v>167</v>
      </c>
      <c r="D56" s="140">
        <v>0</v>
      </c>
      <c r="E56" s="140">
        <v>0</v>
      </c>
      <c r="F56" s="163" t="str">
        <f t="shared" si="0"/>
        <v>-</v>
      </c>
    </row>
    <row r="57" ht="12.75" customHeight="1" spans="1:6">
      <c r="A57" s="108">
        <v>6324</v>
      </c>
      <c r="B57" s="111" t="s">
        <v>168</v>
      </c>
      <c r="C57" s="232" t="s">
        <v>169</v>
      </c>
      <c r="D57" s="140">
        <v>0</v>
      </c>
      <c r="E57" s="140">
        <v>0</v>
      </c>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v>0</v>
      </c>
      <c r="F59" s="163" t="str">
        <f t="shared" si="0"/>
        <v>-</v>
      </c>
    </row>
    <row r="60" ht="24" spans="1:6">
      <c r="A60" s="108">
        <v>6332</v>
      </c>
      <c r="B60" s="111" t="s">
        <v>174</v>
      </c>
      <c r="C60" s="232" t="s">
        <v>175</v>
      </c>
      <c r="D60" s="140">
        <v>0</v>
      </c>
      <c r="E60" s="140">
        <v>0</v>
      </c>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v>0</v>
      </c>
      <c r="F62" s="163" t="str">
        <f t="shared" si="0"/>
        <v>-</v>
      </c>
    </row>
    <row r="63" ht="12.75" customHeight="1" spans="1:6">
      <c r="A63" s="108">
        <v>6342</v>
      </c>
      <c r="B63" s="111" t="s">
        <v>180</v>
      </c>
      <c r="C63" s="232" t="s">
        <v>181</v>
      </c>
      <c r="D63" s="140">
        <v>0</v>
      </c>
      <c r="E63" s="140">
        <v>0</v>
      </c>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v>0</v>
      </c>
      <c r="F65" s="163" t="str">
        <f t="shared" si="0"/>
        <v>-</v>
      </c>
    </row>
    <row r="66" ht="12.75" customHeight="1" spans="1:6">
      <c r="A66" s="108">
        <v>6352</v>
      </c>
      <c r="B66" s="109" t="s">
        <v>186</v>
      </c>
      <c r="C66" s="232" t="s">
        <v>187</v>
      </c>
      <c r="D66" s="140">
        <v>0</v>
      </c>
      <c r="E66" s="140">
        <v>0</v>
      </c>
      <c r="F66" s="163" t="str">
        <f t="shared" si="0"/>
        <v>-</v>
      </c>
    </row>
    <row r="67" ht="12.75" customHeight="1" spans="1:6">
      <c r="A67" s="110" t="s">
        <v>188</v>
      </c>
      <c r="B67" s="111" t="s">
        <v>189</v>
      </c>
      <c r="C67" s="233" t="s">
        <v>188</v>
      </c>
      <c r="D67" s="141"/>
      <c r="E67" s="141">
        <v>0</v>
      </c>
      <c r="F67" s="195" t="str">
        <f t="shared" si="0"/>
        <v>-</v>
      </c>
    </row>
    <row r="68" ht="24" spans="1:6">
      <c r="A68" s="108" t="s">
        <v>190</v>
      </c>
      <c r="B68" s="162" t="s">
        <v>191</v>
      </c>
      <c r="C68" s="232" t="s">
        <v>190</v>
      </c>
      <c r="D68" s="138">
        <f t="shared" ref="D68:E68" si="11">SUM(D69:D70)</f>
        <v>481486.53</v>
      </c>
      <c r="E68" s="138">
        <f t="shared" si="11"/>
        <v>602927.94</v>
      </c>
      <c r="F68" s="163">
        <f t="shared" si="0"/>
        <v>125.222182228026</v>
      </c>
    </row>
    <row r="69" ht="12.75" customHeight="1" spans="1:6">
      <c r="A69" s="108" t="s">
        <v>192</v>
      </c>
      <c r="B69" s="109" t="s">
        <v>193</v>
      </c>
      <c r="C69" s="232" t="s">
        <v>192</v>
      </c>
      <c r="D69" s="140">
        <v>470717.44</v>
      </c>
      <c r="E69" s="140">
        <v>602617.94</v>
      </c>
      <c r="F69" s="163">
        <f t="shared" si="0"/>
        <v>128.021162759553</v>
      </c>
    </row>
    <row r="70" ht="24" spans="1:6">
      <c r="A70" s="108" t="s">
        <v>194</v>
      </c>
      <c r="B70" s="109" t="s">
        <v>195</v>
      </c>
      <c r="C70" s="232" t="s">
        <v>194</v>
      </c>
      <c r="D70" s="140">
        <v>10769.09</v>
      </c>
      <c r="E70" s="140">
        <v>310</v>
      </c>
      <c r="F70" s="163">
        <f t="shared" si="0"/>
        <v>2.87860905610409</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v>0</v>
      </c>
      <c r="F72" s="163" t="str">
        <f t="shared" si="0"/>
        <v>-</v>
      </c>
    </row>
    <row r="73" ht="24" spans="1:6">
      <c r="A73" s="108" t="s">
        <v>200</v>
      </c>
      <c r="B73" s="111" t="s">
        <v>201</v>
      </c>
      <c r="C73" s="232" t="s">
        <v>200</v>
      </c>
      <c r="D73" s="140">
        <v>0</v>
      </c>
      <c r="E73" s="140">
        <v>0</v>
      </c>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v>0</v>
      </c>
      <c r="F75" s="163" t="str">
        <f t="shared" si="0"/>
        <v>-</v>
      </c>
    </row>
    <row r="76" ht="12.75" customHeight="1" spans="1:6">
      <c r="A76" s="108" t="s">
        <v>206</v>
      </c>
      <c r="B76" s="111" t="s">
        <v>207</v>
      </c>
      <c r="C76" s="232" t="s">
        <v>206</v>
      </c>
      <c r="D76" s="140">
        <v>0</v>
      </c>
      <c r="E76" s="140">
        <v>0</v>
      </c>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v>0</v>
      </c>
      <c r="F78" s="163" t="str">
        <f t="shared" si="0"/>
        <v>-</v>
      </c>
    </row>
    <row r="79" ht="12.75" customHeight="1" spans="1:6">
      <c r="A79" s="108">
        <v>6392</v>
      </c>
      <c r="B79" s="109" t="s">
        <v>212</v>
      </c>
      <c r="C79" s="232" t="s">
        <v>213</v>
      </c>
      <c r="D79" s="140">
        <v>0</v>
      </c>
      <c r="E79" s="140">
        <v>0</v>
      </c>
      <c r="F79" s="163" t="str">
        <f t="shared" si="0"/>
        <v>-</v>
      </c>
    </row>
    <row r="80" ht="24" spans="1:6">
      <c r="A80" s="108">
        <v>6393</v>
      </c>
      <c r="B80" s="109" t="s">
        <v>214</v>
      </c>
      <c r="C80" s="232" t="s">
        <v>215</v>
      </c>
      <c r="D80" s="140">
        <v>0</v>
      </c>
      <c r="E80" s="140">
        <v>0</v>
      </c>
      <c r="F80" s="163" t="str">
        <f t="shared" si="0"/>
        <v>-</v>
      </c>
    </row>
    <row r="81" ht="24" spans="1:6">
      <c r="A81" s="108">
        <v>6394</v>
      </c>
      <c r="B81" s="109" t="s">
        <v>216</v>
      </c>
      <c r="C81" s="232" t="s">
        <v>217</v>
      </c>
      <c r="D81" s="140">
        <v>0</v>
      </c>
      <c r="E81" s="140">
        <v>0</v>
      </c>
      <c r="F81" s="163" t="str">
        <f t="shared" si="0"/>
        <v>-</v>
      </c>
    </row>
    <row r="82" ht="12.75" customHeight="1" spans="1:6">
      <c r="A82" s="108">
        <v>64</v>
      </c>
      <c r="B82" s="109" t="s">
        <v>218</v>
      </c>
      <c r="C82" s="232" t="s">
        <v>219</v>
      </c>
      <c r="D82" s="138">
        <f t="shared" ref="D82:E82" si="15">D83+D91+D98</f>
        <v>0.06</v>
      </c>
      <c r="E82" s="138">
        <f t="shared" si="15"/>
        <v>100.08</v>
      </c>
      <c r="F82" s="163" t="str">
        <f t="shared" si="0"/>
        <v>&gt;&gt;100</v>
      </c>
    </row>
    <row r="83" ht="12.75" customHeight="1" spans="1:6">
      <c r="A83" s="108">
        <v>641</v>
      </c>
      <c r="B83" s="109" t="s">
        <v>220</v>
      </c>
      <c r="C83" s="232" t="s">
        <v>221</v>
      </c>
      <c r="D83" s="138">
        <f t="shared" ref="D83:E83" si="16">SUM(D84:D90)</f>
        <v>0.06</v>
      </c>
      <c r="E83" s="138">
        <f t="shared" si="16"/>
        <v>0.08</v>
      </c>
      <c r="F83" s="163">
        <f t="shared" si="0"/>
        <v>133.333333333333</v>
      </c>
    </row>
    <row r="84" ht="12.75" customHeight="1" spans="1:6">
      <c r="A84" s="108">
        <v>6412</v>
      </c>
      <c r="B84" s="109" t="s">
        <v>222</v>
      </c>
      <c r="C84" s="232" t="s">
        <v>223</v>
      </c>
      <c r="D84" s="140">
        <v>0</v>
      </c>
      <c r="E84" s="140">
        <v>0</v>
      </c>
      <c r="F84" s="163" t="str">
        <f t="shared" si="0"/>
        <v>-</v>
      </c>
    </row>
    <row r="85" ht="12.75" customHeight="1" spans="1:6">
      <c r="A85" s="108">
        <v>6413</v>
      </c>
      <c r="B85" s="109" t="s">
        <v>224</v>
      </c>
      <c r="C85" s="232" t="s">
        <v>225</v>
      </c>
      <c r="D85" s="140">
        <v>0.06</v>
      </c>
      <c r="E85" s="140">
        <v>0.08</v>
      </c>
      <c r="F85" s="163">
        <f t="shared" si="0"/>
        <v>133.333333333333</v>
      </c>
    </row>
    <row r="86" ht="12.75" customHeight="1" spans="1:6">
      <c r="A86" s="108">
        <v>6414</v>
      </c>
      <c r="B86" s="109" t="s">
        <v>226</v>
      </c>
      <c r="C86" s="232" t="s">
        <v>227</v>
      </c>
      <c r="D86" s="140">
        <v>0</v>
      </c>
      <c r="E86" s="140">
        <v>0</v>
      </c>
      <c r="F86" s="163" t="str">
        <f t="shared" si="0"/>
        <v>-</v>
      </c>
    </row>
    <row r="87" ht="12.75" customHeight="1" spans="1:6">
      <c r="A87" s="108">
        <v>6415</v>
      </c>
      <c r="B87" s="109" t="s">
        <v>228</v>
      </c>
      <c r="C87" s="232" t="s">
        <v>229</v>
      </c>
      <c r="D87" s="140">
        <v>0</v>
      </c>
      <c r="E87" s="140">
        <v>0</v>
      </c>
      <c r="F87" s="163" t="str">
        <f t="shared" si="0"/>
        <v>-</v>
      </c>
    </row>
    <row r="88" ht="12.75" customHeight="1" spans="1:6">
      <c r="A88" s="108">
        <v>6416</v>
      </c>
      <c r="B88" s="109" t="s">
        <v>230</v>
      </c>
      <c r="C88" s="232" t="s">
        <v>231</v>
      </c>
      <c r="D88" s="140">
        <v>0</v>
      </c>
      <c r="E88" s="140">
        <v>0</v>
      </c>
      <c r="F88" s="163" t="str">
        <f t="shared" si="0"/>
        <v>-</v>
      </c>
    </row>
    <row r="89" ht="24" spans="1:6">
      <c r="A89" s="108">
        <v>6417</v>
      </c>
      <c r="B89" s="109" t="s">
        <v>232</v>
      </c>
      <c r="C89" s="232" t="s">
        <v>233</v>
      </c>
      <c r="D89" s="140">
        <v>0</v>
      </c>
      <c r="E89" s="140">
        <v>0</v>
      </c>
      <c r="F89" s="163" t="str">
        <f t="shared" si="0"/>
        <v>-</v>
      </c>
    </row>
    <row r="90" ht="12.75" customHeight="1" spans="1:6">
      <c r="A90" s="108">
        <v>6419</v>
      </c>
      <c r="B90" s="109" t="s">
        <v>234</v>
      </c>
      <c r="C90" s="232" t="s">
        <v>235</v>
      </c>
      <c r="D90" s="140">
        <v>0</v>
      </c>
      <c r="E90" s="140">
        <v>0</v>
      </c>
      <c r="F90" s="163" t="str">
        <f t="shared" si="0"/>
        <v>-</v>
      </c>
    </row>
    <row r="91" ht="12.75" customHeight="1" spans="1:6">
      <c r="A91" s="108">
        <v>642</v>
      </c>
      <c r="B91" s="109" t="s">
        <v>236</v>
      </c>
      <c r="C91" s="232" t="s">
        <v>237</v>
      </c>
      <c r="D91" s="138">
        <f t="shared" ref="D91:E91" si="17">SUM(D92:D97)</f>
        <v>0</v>
      </c>
      <c r="E91" s="138">
        <f t="shared" si="17"/>
        <v>100</v>
      </c>
      <c r="F91" s="163" t="str">
        <f t="shared" si="0"/>
        <v>-</v>
      </c>
    </row>
    <row r="92" ht="12.75" customHeight="1" spans="1:6">
      <c r="A92" s="108">
        <v>6421</v>
      </c>
      <c r="B92" s="109" t="s">
        <v>238</v>
      </c>
      <c r="C92" s="232" t="s">
        <v>239</v>
      </c>
      <c r="D92" s="140">
        <v>0</v>
      </c>
      <c r="E92" s="140">
        <v>0</v>
      </c>
      <c r="F92" s="163" t="str">
        <f t="shared" si="0"/>
        <v>-</v>
      </c>
    </row>
    <row r="93" ht="12.75" customHeight="1" spans="1:6">
      <c r="A93" s="108">
        <v>6422</v>
      </c>
      <c r="B93" s="109" t="s">
        <v>240</v>
      </c>
      <c r="C93" s="232" t="s">
        <v>241</v>
      </c>
      <c r="D93" s="140">
        <v>0</v>
      </c>
      <c r="E93" s="140">
        <v>100</v>
      </c>
      <c r="F93" s="163" t="str">
        <f t="shared" si="0"/>
        <v>-</v>
      </c>
    </row>
    <row r="94" ht="12.75" customHeight="1" spans="1:6">
      <c r="A94" s="108">
        <v>6423</v>
      </c>
      <c r="B94" s="109" t="s">
        <v>242</v>
      </c>
      <c r="C94" s="232" t="s">
        <v>243</v>
      </c>
      <c r="D94" s="140">
        <v>0</v>
      </c>
      <c r="E94" s="140">
        <v>0</v>
      </c>
      <c r="F94" s="163" t="str">
        <f t="shared" si="0"/>
        <v>-</v>
      </c>
    </row>
    <row r="95" ht="12.75" customHeight="1" spans="1:6">
      <c r="A95" s="108">
        <v>6424</v>
      </c>
      <c r="B95" s="109" t="s">
        <v>244</v>
      </c>
      <c r="C95" s="232" t="s">
        <v>245</v>
      </c>
      <c r="D95" s="140">
        <v>0</v>
      </c>
      <c r="E95" s="140">
        <v>0</v>
      </c>
      <c r="F95" s="163" t="str">
        <f t="shared" si="0"/>
        <v>-</v>
      </c>
    </row>
    <row r="96" ht="24" spans="1:6">
      <c r="A96" s="108" t="s">
        <v>246</v>
      </c>
      <c r="B96" s="111" t="s">
        <v>247</v>
      </c>
      <c r="C96" s="232" t="s">
        <v>246</v>
      </c>
      <c r="D96" s="140">
        <v>0</v>
      </c>
      <c r="E96" s="140">
        <v>0</v>
      </c>
      <c r="F96" s="163" t="str">
        <f t="shared" si="0"/>
        <v>-</v>
      </c>
    </row>
    <row r="97" ht="12.75" customHeight="1" spans="1:6">
      <c r="A97" s="108">
        <v>6429</v>
      </c>
      <c r="B97" s="111" t="s">
        <v>248</v>
      </c>
      <c r="C97" s="232" t="s">
        <v>249</v>
      </c>
      <c r="D97" s="140">
        <v>0</v>
      </c>
      <c r="E97" s="140">
        <v>0</v>
      </c>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v>0</v>
      </c>
      <c r="F99" s="163" t="str">
        <f t="shared" si="0"/>
        <v>-</v>
      </c>
    </row>
    <row r="100" ht="24" spans="1:6">
      <c r="A100" s="108">
        <v>6432</v>
      </c>
      <c r="B100" s="197" t="s">
        <v>254</v>
      </c>
      <c r="C100" s="232" t="s">
        <v>255</v>
      </c>
      <c r="D100" s="140">
        <v>0</v>
      </c>
      <c r="E100" s="140">
        <v>0</v>
      </c>
      <c r="F100" s="163" t="str">
        <f t="shared" si="0"/>
        <v>-</v>
      </c>
    </row>
    <row r="101" ht="24" spans="1:6">
      <c r="A101" s="108">
        <v>6433</v>
      </c>
      <c r="B101" s="197" t="s">
        <v>256</v>
      </c>
      <c r="C101" s="232" t="s">
        <v>257</v>
      </c>
      <c r="D101" s="140">
        <v>0</v>
      </c>
      <c r="E101" s="140">
        <v>0</v>
      </c>
      <c r="F101" s="163" t="str">
        <f t="shared" si="0"/>
        <v>-</v>
      </c>
    </row>
    <row r="102" ht="12.75" spans="1:6">
      <c r="A102" s="108">
        <v>6434</v>
      </c>
      <c r="B102" s="111" t="s">
        <v>258</v>
      </c>
      <c r="C102" s="232" t="s">
        <v>259</v>
      </c>
      <c r="D102" s="140">
        <v>0</v>
      </c>
      <c r="E102" s="140">
        <v>0</v>
      </c>
      <c r="F102" s="163" t="str">
        <f t="shared" si="0"/>
        <v>-</v>
      </c>
    </row>
    <row r="103" ht="24" spans="1:6">
      <c r="A103" s="108">
        <v>6435</v>
      </c>
      <c r="B103" s="197" t="s">
        <v>260</v>
      </c>
      <c r="C103" s="232" t="s">
        <v>261</v>
      </c>
      <c r="D103" s="140">
        <v>0</v>
      </c>
      <c r="E103" s="140">
        <v>0</v>
      </c>
      <c r="F103" s="163" t="str">
        <f t="shared" si="0"/>
        <v>-</v>
      </c>
    </row>
    <row r="104" ht="24" spans="1:6">
      <c r="A104" s="108">
        <v>6436</v>
      </c>
      <c r="B104" s="197" t="s">
        <v>262</v>
      </c>
      <c r="C104" s="232" t="s">
        <v>263</v>
      </c>
      <c r="D104" s="140">
        <v>0</v>
      </c>
      <c r="E104" s="140">
        <v>0</v>
      </c>
      <c r="F104" s="163" t="str">
        <f t="shared" si="0"/>
        <v>-</v>
      </c>
    </row>
    <row r="105" ht="12.75" customHeight="1" spans="1:6">
      <c r="A105" s="108">
        <v>6437</v>
      </c>
      <c r="B105" s="109" t="s">
        <v>264</v>
      </c>
      <c r="C105" s="232" t="s">
        <v>265</v>
      </c>
      <c r="D105" s="140">
        <v>0</v>
      </c>
      <c r="E105" s="140">
        <v>0</v>
      </c>
      <c r="F105" s="163" t="str">
        <f t="shared" si="0"/>
        <v>-</v>
      </c>
    </row>
    <row r="106" ht="24" spans="1:6">
      <c r="A106" s="108">
        <v>65</v>
      </c>
      <c r="B106" s="109" t="s">
        <v>266</v>
      </c>
      <c r="C106" s="232" t="s">
        <v>267</v>
      </c>
      <c r="D106" s="138">
        <f>D107+D112+D120+D124</f>
        <v>930.39</v>
      </c>
      <c r="E106" s="138">
        <f>E107+E112+E120+E124</f>
        <v>701.5</v>
      </c>
      <c r="F106" s="163">
        <f t="shared" si="0"/>
        <v>75.3984888057696</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v>0</v>
      </c>
      <c r="F108" s="163" t="str">
        <f t="shared" si="0"/>
        <v>-</v>
      </c>
    </row>
    <row r="109" ht="12.75" customHeight="1" spans="1:6">
      <c r="A109" s="108">
        <v>6512</v>
      </c>
      <c r="B109" s="109" t="s">
        <v>272</v>
      </c>
      <c r="C109" s="232" t="s">
        <v>273</v>
      </c>
      <c r="D109" s="140">
        <v>0</v>
      </c>
      <c r="E109" s="140">
        <v>0</v>
      </c>
      <c r="F109" s="163" t="str">
        <f t="shared" si="0"/>
        <v>-</v>
      </c>
    </row>
    <row r="110" ht="12.75" customHeight="1" spans="1:6">
      <c r="A110" s="108">
        <v>6513</v>
      </c>
      <c r="B110" s="109" t="s">
        <v>274</v>
      </c>
      <c r="C110" s="232" t="s">
        <v>275</v>
      </c>
      <c r="D110" s="140">
        <v>0</v>
      </c>
      <c r="E110" s="140">
        <v>0</v>
      </c>
      <c r="F110" s="163" t="str">
        <f t="shared" si="0"/>
        <v>-</v>
      </c>
    </row>
    <row r="111" ht="12.75" customHeight="1" spans="1:6">
      <c r="A111" s="108">
        <v>6514</v>
      </c>
      <c r="B111" s="109" t="s">
        <v>276</v>
      </c>
      <c r="C111" s="232" t="s">
        <v>277</v>
      </c>
      <c r="D111" s="140">
        <v>0</v>
      </c>
      <c r="E111" s="140">
        <v>0</v>
      </c>
      <c r="F111" s="163" t="str">
        <f t="shared" si="0"/>
        <v>-</v>
      </c>
    </row>
    <row r="112" ht="12.75" customHeight="1" spans="1:6">
      <c r="A112" s="108">
        <v>652</v>
      </c>
      <c r="B112" s="109" t="s">
        <v>278</v>
      </c>
      <c r="C112" s="232" t="s">
        <v>279</v>
      </c>
      <c r="D112" s="138">
        <f t="shared" ref="D112:E112" si="20">SUM(D113:D119)</f>
        <v>930.39</v>
      </c>
      <c r="E112" s="138">
        <f t="shared" si="20"/>
        <v>701.5</v>
      </c>
      <c r="F112" s="163">
        <f t="shared" si="0"/>
        <v>75.3984888057696</v>
      </c>
    </row>
    <row r="113" ht="12.75" customHeight="1" spans="1:6">
      <c r="A113" s="108">
        <v>6521</v>
      </c>
      <c r="B113" s="109" t="s">
        <v>280</v>
      </c>
      <c r="C113" s="232" t="s">
        <v>281</v>
      </c>
      <c r="D113" s="140">
        <v>0</v>
      </c>
      <c r="E113" s="140">
        <v>0</v>
      </c>
      <c r="F113" s="163" t="str">
        <f t="shared" si="0"/>
        <v>-</v>
      </c>
    </row>
    <row r="114" ht="12.75" customHeight="1" spans="1:6">
      <c r="A114" s="108">
        <v>6522</v>
      </c>
      <c r="B114" s="109" t="s">
        <v>282</v>
      </c>
      <c r="C114" s="232" t="s">
        <v>283</v>
      </c>
      <c r="D114" s="140">
        <v>0</v>
      </c>
      <c r="E114" s="140">
        <v>0</v>
      </c>
      <c r="F114" s="163" t="str">
        <f t="shared" si="0"/>
        <v>-</v>
      </c>
    </row>
    <row r="115" ht="12.75" customHeight="1" spans="1:6">
      <c r="A115" s="108">
        <v>6524</v>
      </c>
      <c r="B115" s="109" t="s">
        <v>284</v>
      </c>
      <c r="C115" s="232" t="s">
        <v>285</v>
      </c>
      <c r="D115" s="140">
        <v>0</v>
      </c>
      <c r="E115" s="140">
        <v>0</v>
      </c>
      <c r="F115" s="163" t="str">
        <f t="shared" si="0"/>
        <v>-</v>
      </c>
    </row>
    <row r="116" ht="12.75" customHeight="1" spans="1:6">
      <c r="A116" s="108">
        <v>6525</v>
      </c>
      <c r="B116" s="109" t="s">
        <v>286</v>
      </c>
      <c r="C116" s="232" t="s">
        <v>287</v>
      </c>
      <c r="D116" s="140">
        <v>0</v>
      </c>
      <c r="E116" s="140">
        <v>0</v>
      </c>
      <c r="F116" s="163" t="str">
        <f t="shared" si="0"/>
        <v>-</v>
      </c>
    </row>
    <row r="117" ht="12.75" customHeight="1" spans="1:6">
      <c r="A117" s="108">
        <v>6526</v>
      </c>
      <c r="B117" s="109" t="s">
        <v>288</v>
      </c>
      <c r="C117" s="232" t="s">
        <v>289</v>
      </c>
      <c r="D117" s="140">
        <v>930.39</v>
      </c>
      <c r="E117" s="140">
        <v>701.5</v>
      </c>
      <c r="F117" s="163">
        <f t="shared" si="0"/>
        <v>75.3984888057696</v>
      </c>
    </row>
    <row r="118" ht="12.75" customHeight="1" spans="1:6">
      <c r="A118" s="108">
        <v>6527</v>
      </c>
      <c r="B118" s="109" t="s">
        <v>290</v>
      </c>
      <c r="C118" s="232" t="s">
        <v>291</v>
      </c>
      <c r="D118" s="140">
        <v>0</v>
      </c>
      <c r="E118" s="140">
        <v>0</v>
      </c>
      <c r="F118" s="163" t="str">
        <f t="shared" si="0"/>
        <v>-</v>
      </c>
    </row>
    <row r="119" ht="24" spans="1:6">
      <c r="A119" s="108" t="s">
        <v>292</v>
      </c>
      <c r="B119" s="162" t="s">
        <v>293</v>
      </c>
      <c r="C119" s="232" t="s">
        <v>292</v>
      </c>
      <c r="D119" s="140">
        <v>0</v>
      </c>
      <c r="E119" s="140">
        <v>0</v>
      </c>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v>0</v>
      </c>
      <c r="F121" s="163" t="str">
        <f t="shared" si="0"/>
        <v>-</v>
      </c>
    </row>
    <row r="122" ht="12.75" customHeight="1" spans="1:6">
      <c r="A122" s="108">
        <v>6532</v>
      </c>
      <c r="B122" s="109" t="s">
        <v>298</v>
      </c>
      <c r="C122" s="232" t="s">
        <v>299</v>
      </c>
      <c r="D122" s="140">
        <v>0</v>
      </c>
      <c r="E122" s="140">
        <v>0</v>
      </c>
      <c r="F122" s="163" t="str">
        <f t="shared" si="0"/>
        <v>-</v>
      </c>
    </row>
    <row r="123" ht="12.75" customHeight="1" spans="1:6">
      <c r="A123" s="108">
        <v>6533</v>
      </c>
      <c r="B123" s="109" t="s">
        <v>300</v>
      </c>
      <c r="C123" s="232" t="s">
        <v>301</v>
      </c>
      <c r="D123" s="140">
        <v>0</v>
      </c>
      <c r="E123" s="140">
        <v>0</v>
      </c>
      <c r="F123" s="163" t="str">
        <f t="shared" si="0"/>
        <v>-</v>
      </c>
    </row>
    <row r="124" ht="12.75" customHeight="1" spans="1:6">
      <c r="A124" s="110" t="s">
        <v>302</v>
      </c>
      <c r="B124" s="111" t="s">
        <v>303</v>
      </c>
      <c r="C124" s="233" t="s">
        <v>302</v>
      </c>
      <c r="D124" s="141"/>
      <c r="E124" s="141">
        <v>0</v>
      </c>
      <c r="F124" s="195" t="str">
        <f t="shared" si="0"/>
        <v>-</v>
      </c>
    </row>
    <row r="125" ht="24" spans="1:6">
      <c r="A125" s="108">
        <v>66</v>
      </c>
      <c r="B125" s="197" t="s">
        <v>304</v>
      </c>
      <c r="C125" s="232" t="s">
        <v>305</v>
      </c>
      <c r="D125" s="138">
        <f t="shared" ref="D125:E125" si="22">D126+D129</f>
        <v>0</v>
      </c>
      <c r="E125" s="138">
        <f t="shared" si="22"/>
        <v>0</v>
      </c>
      <c r="F125" s="163" t="str">
        <f t="shared" si="0"/>
        <v>-</v>
      </c>
    </row>
    <row r="126" ht="12.75" customHeight="1" spans="1:6">
      <c r="A126" s="108">
        <v>661</v>
      </c>
      <c r="B126" s="111" t="s">
        <v>306</v>
      </c>
      <c r="C126" s="232" t="s">
        <v>307</v>
      </c>
      <c r="D126" s="138">
        <f t="shared" ref="D126:E126" si="23">SUM(D127:D128)</f>
        <v>0</v>
      </c>
      <c r="E126" s="138">
        <f t="shared" si="23"/>
        <v>0</v>
      </c>
      <c r="F126" s="163" t="str">
        <f t="shared" si="0"/>
        <v>-</v>
      </c>
    </row>
    <row r="127" ht="12.75" customHeight="1" spans="1:6">
      <c r="A127" s="108">
        <v>6614</v>
      </c>
      <c r="B127" s="111" t="s">
        <v>308</v>
      </c>
      <c r="C127" s="232" t="s">
        <v>309</v>
      </c>
      <c r="D127" s="140">
        <v>0</v>
      </c>
      <c r="E127" s="140">
        <v>0</v>
      </c>
      <c r="F127" s="163" t="str">
        <f t="shared" si="0"/>
        <v>-</v>
      </c>
    </row>
    <row r="128" ht="12.75" customHeight="1" spans="1:6">
      <c r="A128" s="108">
        <v>6615</v>
      </c>
      <c r="B128" s="111" t="s">
        <v>310</v>
      </c>
      <c r="C128" s="232" t="s">
        <v>311</v>
      </c>
      <c r="D128" s="140">
        <v>0</v>
      </c>
      <c r="E128" s="140">
        <v>0</v>
      </c>
      <c r="F128" s="163" t="str">
        <f t="shared" si="0"/>
        <v>-</v>
      </c>
    </row>
    <row r="129" ht="24" spans="1:6">
      <c r="A129" s="108">
        <v>663</v>
      </c>
      <c r="B129" s="197" t="s">
        <v>312</v>
      </c>
      <c r="C129" s="232" t="s">
        <v>313</v>
      </c>
      <c r="D129" s="138">
        <f t="shared" ref="D129:E129" si="24">SUM(D130:D133)</f>
        <v>0</v>
      </c>
      <c r="E129" s="138">
        <f t="shared" si="24"/>
        <v>0</v>
      </c>
      <c r="F129" s="163" t="str">
        <f t="shared" si="0"/>
        <v>-</v>
      </c>
    </row>
    <row r="130" ht="12.75" customHeight="1" spans="1:6">
      <c r="A130" s="108">
        <v>6631</v>
      </c>
      <c r="B130" s="111" t="s">
        <v>314</v>
      </c>
      <c r="C130" s="232" t="s">
        <v>315</v>
      </c>
      <c r="D130" s="140">
        <v>0</v>
      </c>
      <c r="E130" s="140">
        <v>0</v>
      </c>
      <c r="F130" s="163" t="str">
        <f t="shared" si="0"/>
        <v>-</v>
      </c>
    </row>
    <row r="131" ht="12.75" customHeight="1" spans="1:6">
      <c r="A131" s="108">
        <v>6632</v>
      </c>
      <c r="B131" s="197" t="s">
        <v>316</v>
      </c>
      <c r="C131" s="232" t="s">
        <v>317</v>
      </c>
      <c r="D131" s="140">
        <v>0</v>
      </c>
      <c r="E131" s="140">
        <v>0</v>
      </c>
      <c r="F131" s="163" t="str">
        <f t="shared" si="0"/>
        <v>-</v>
      </c>
    </row>
    <row r="132" ht="24" spans="1:6">
      <c r="A132" s="108" t="s">
        <v>318</v>
      </c>
      <c r="B132" s="197" t="s">
        <v>319</v>
      </c>
      <c r="C132" s="232" t="s">
        <v>318</v>
      </c>
      <c r="D132" s="140">
        <v>0</v>
      </c>
      <c r="E132" s="140">
        <v>0</v>
      </c>
      <c r="F132" s="163" t="str">
        <f t="shared" si="0"/>
        <v>-</v>
      </c>
    </row>
    <row r="133" ht="24" spans="1:6">
      <c r="A133" s="108" t="s">
        <v>320</v>
      </c>
      <c r="B133" s="197" t="s">
        <v>321</v>
      </c>
      <c r="C133" s="232" t="s">
        <v>320</v>
      </c>
      <c r="D133" s="140">
        <v>0</v>
      </c>
      <c r="E133" s="140">
        <v>0</v>
      </c>
      <c r="F133" s="163" t="str">
        <f>IF(D133&lt;&gt;0,IF(E133/D133&gt;=100,"&gt;&gt;100",E133/D133*100),"-")</f>
        <v>-</v>
      </c>
    </row>
    <row r="134" ht="24" spans="1:6">
      <c r="A134" s="108">
        <v>67</v>
      </c>
      <c r="B134" s="197" t="s">
        <v>322</v>
      </c>
      <c r="C134" s="232" t="s">
        <v>323</v>
      </c>
      <c r="D134" s="138">
        <f t="shared" ref="D134:E134" si="25">D135+D139</f>
        <v>45445.16</v>
      </c>
      <c r="E134" s="138">
        <f t="shared" si="25"/>
        <v>56933.4</v>
      </c>
      <c r="F134" s="163">
        <f t="shared" ref="F134:F229" si="26">IF(D134&lt;&gt;0,IF(E134/D134&gt;=100,"&gt;&gt;100",E134/D134*100),"-")</f>
        <v>125.279347679709</v>
      </c>
    </row>
    <row r="135" ht="24" spans="1:6">
      <c r="A135" s="108">
        <v>671</v>
      </c>
      <c r="B135" s="197" t="s">
        <v>324</v>
      </c>
      <c r="C135" s="232" t="s">
        <v>325</v>
      </c>
      <c r="D135" s="138">
        <f t="shared" ref="D135:E135" si="27">SUM(D136:D138)</f>
        <v>45445.16</v>
      </c>
      <c r="E135" s="138">
        <f t="shared" si="27"/>
        <v>56933.4</v>
      </c>
      <c r="F135" s="163">
        <f t="shared" si="26"/>
        <v>125.279347679709</v>
      </c>
    </row>
    <row r="136" ht="12.75" customHeight="1" spans="1:6">
      <c r="A136" s="108">
        <v>6711</v>
      </c>
      <c r="B136" s="111" t="s">
        <v>326</v>
      </c>
      <c r="C136" s="232" t="s">
        <v>327</v>
      </c>
      <c r="D136" s="140">
        <v>45445.16</v>
      </c>
      <c r="E136" s="140">
        <v>56933.4</v>
      </c>
      <c r="F136" s="163">
        <f t="shared" si="26"/>
        <v>125.279347679709</v>
      </c>
    </row>
    <row r="137" ht="24" spans="1:6">
      <c r="A137" s="108">
        <v>6712</v>
      </c>
      <c r="B137" s="197" t="s">
        <v>328</v>
      </c>
      <c r="C137" s="232" t="s">
        <v>329</v>
      </c>
      <c r="D137" s="140">
        <v>0</v>
      </c>
      <c r="E137" s="140">
        <v>0</v>
      </c>
      <c r="F137" s="163" t="str">
        <f t="shared" si="26"/>
        <v>-</v>
      </c>
    </row>
    <row r="138" ht="24" spans="1:6">
      <c r="A138" s="108" t="s">
        <v>330</v>
      </c>
      <c r="B138" s="111" t="s">
        <v>331</v>
      </c>
      <c r="C138" s="232" t="s">
        <v>330</v>
      </c>
      <c r="D138" s="140">
        <v>0</v>
      </c>
      <c r="E138" s="140">
        <v>0</v>
      </c>
      <c r="F138" s="163" t="str">
        <f t="shared" si="26"/>
        <v>-</v>
      </c>
    </row>
    <row r="139" ht="12.75" customHeight="1" spans="1:6">
      <c r="A139" s="108" t="s">
        <v>332</v>
      </c>
      <c r="B139" s="111" t="s">
        <v>333</v>
      </c>
      <c r="C139" s="232" t="s">
        <v>332</v>
      </c>
      <c r="D139" s="140">
        <v>0</v>
      </c>
      <c r="E139" s="140">
        <v>0</v>
      </c>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v>0</v>
      </c>
      <c r="F142" s="163" t="str">
        <f t="shared" si="26"/>
        <v>-</v>
      </c>
    </row>
    <row r="143" ht="12.75" customHeight="1" spans="1:6">
      <c r="A143" s="108">
        <v>6812</v>
      </c>
      <c r="B143" s="111" t="s">
        <v>340</v>
      </c>
      <c r="C143" s="232" t="s">
        <v>341</v>
      </c>
      <c r="D143" s="140">
        <v>0</v>
      </c>
      <c r="E143" s="140">
        <v>0</v>
      </c>
      <c r="F143" s="163" t="str">
        <f t="shared" si="26"/>
        <v>-</v>
      </c>
    </row>
    <row r="144" ht="12.75" customHeight="1" spans="1:6">
      <c r="A144" s="108">
        <v>6813</v>
      </c>
      <c r="B144" s="111" t="s">
        <v>342</v>
      </c>
      <c r="C144" s="232" t="s">
        <v>343</v>
      </c>
      <c r="D144" s="140">
        <v>0</v>
      </c>
      <c r="E144" s="140">
        <v>0</v>
      </c>
      <c r="F144" s="163" t="str">
        <f t="shared" si="26"/>
        <v>-</v>
      </c>
    </row>
    <row r="145" ht="12.75" customHeight="1" spans="1:6">
      <c r="A145" s="108">
        <v>6814</v>
      </c>
      <c r="B145" s="111" t="s">
        <v>344</v>
      </c>
      <c r="C145" s="232" t="s">
        <v>345</v>
      </c>
      <c r="D145" s="140">
        <v>0</v>
      </c>
      <c r="E145" s="140">
        <v>0</v>
      </c>
      <c r="F145" s="163" t="str">
        <f t="shared" si="26"/>
        <v>-</v>
      </c>
    </row>
    <row r="146" ht="12.75" customHeight="1" spans="1:6">
      <c r="A146" s="108">
        <v>6815</v>
      </c>
      <c r="B146" s="111" t="s">
        <v>346</v>
      </c>
      <c r="C146" s="232" t="s">
        <v>347</v>
      </c>
      <c r="D146" s="140">
        <v>0</v>
      </c>
      <c r="E146" s="140">
        <v>0</v>
      </c>
      <c r="F146" s="163" t="str">
        <f t="shared" si="26"/>
        <v>-</v>
      </c>
    </row>
    <row r="147" ht="12.75" customHeight="1" spans="1:6">
      <c r="A147" s="108">
        <v>6816</v>
      </c>
      <c r="B147" s="111" t="s">
        <v>348</v>
      </c>
      <c r="C147" s="232" t="s">
        <v>349</v>
      </c>
      <c r="D147" s="140">
        <v>0</v>
      </c>
      <c r="E147" s="140">
        <v>0</v>
      </c>
      <c r="F147" s="163" t="str">
        <f t="shared" si="26"/>
        <v>-</v>
      </c>
    </row>
    <row r="148" ht="12.75" customHeight="1" spans="1:6">
      <c r="A148" s="108">
        <v>6817</v>
      </c>
      <c r="B148" s="111" t="s">
        <v>350</v>
      </c>
      <c r="C148" s="232" t="s">
        <v>351</v>
      </c>
      <c r="D148" s="140">
        <v>0</v>
      </c>
      <c r="E148" s="140">
        <v>0</v>
      </c>
      <c r="F148" s="163" t="str">
        <f t="shared" si="26"/>
        <v>-</v>
      </c>
    </row>
    <row r="149" ht="12.75" customHeight="1" spans="1:6">
      <c r="A149" s="108">
        <v>6818</v>
      </c>
      <c r="B149" s="109" t="s">
        <v>352</v>
      </c>
      <c r="C149" s="232" t="s">
        <v>353</v>
      </c>
      <c r="D149" s="140">
        <v>0</v>
      </c>
      <c r="E149" s="140">
        <v>0</v>
      </c>
      <c r="F149" s="163" t="str">
        <f t="shared" si="26"/>
        <v>-</v>
      </c>
    </row>
    <row r="150" ht="12.75" customHeight="1" spans="1:6">
      <c r="A150" s="108">
        <v>6819</v>
      </c>
      <c r="B150" s="109" t="s">
        <v>354</v>
      </c>
      <c r="C150" s="232" t="s">
        <v>355</v>
      </c>
      <c r="D150" s="140">
        <v>0</v>
      </c>
      <c r="E150" s="140">
        <v>0</v>
      </c>
      <c r="F150" s="163" t="str">
        <f t="shared" si="26"/>
        <v>-</v>
      </c>
    </row>
    <row r="151" ht="12.75" customHeight="1" spans="1:6">
      <c r="A151" s="108">
        <v>683</v>
      </c>
      <c r="B151" s="109" t="s">
        <v>356</v>
      </c>
      <c r="C151" s="232" t="s">
        <v>357</v>
      </c>
      <c r="D151" s="140">
        <v>0</v>
      </c>
      <c r="E151" s="140">
        <v>0</v>
      </c>
      <c r="F151" s="163" t="str">
        <f t="shared" si="26"/>
        <v>-</v>
      </c>
    </row>
    <row r="152" ht="12.75" customHeight="1" spans="1:6">
      <c r="A152" s="108">
        <v>3</v>
      </c>
      <c r="B152" s="109" t="s">
        <v>358</v>
      </c>
      <c r="C152" s="232" t="s">
        <v>64</v>
      </c>
      <c r="D152" s="138">
        <f>D153+D164+D202+D221+D230+D262+D273</f>
        <v>523517</v>
      </c>
      <c r="E152" s="138">
        <f>E153+E164+E202+E221+E230+E262+E273</f>
        <v>704311.27</v>
      </c>
      <c r="F152" s="163">
        <f t="shared" si="26"/>
        <v>134.534555706883</v>
      </c>
    </row>
    <row r="153" ht="12.75" customHeight="1" spans="1:6">
      <c r="A153" s="108">
        <v>31</v>
      </c>
      <c r="B153" s="109" t="s">
        <v>359</v>
      </c>
      <c r="C153" s="232" t="s">
        <v>35</v>
      </c>
      <c r="D153" s="138">
        <f t="shared" ref="D153:E153" si="30">D154+D159+D160</f>
        <v>423392.5</v>
      </c>
      <c r="E153" s="138">
        <f t="shared" si="30"/>
        <v>590283.15</v>
      </c>
      <c r="F153" s="163">
        <f t="shared" si="26"/>
        <v>139.417479053124</v>
      </c>
    </row>
    <row r="154" ht="12.75" customHeight="1" spans="1:6">
      <c r="A154" s="108">
        <v>311</v>
      </c>
      <c r="B154" s="109" t="s">
        <v>360</v>
      </c>
      <c r="C154" s="232" t="s">
        <v>361</v>
      </c>
      <c r="D154" s="138">
        <f t="shared" ref="D154:E154" si="31">SUM(D155:D158)</f>
        <v>333085.9</v>
      </c>
      <c r="E154" s="138">
        <f t="shared" si="31"/>
        <v>488744.6</v>
      </c>
      <c r="F154" s="163">
        <f t="shared" si="26"/>
        <v>146.732299385834</v>
      </c>
    </row>
    <row r="155" ht="12.75" customHeight="1" spans="1:6">
      <c r="A155" s="108">
        <v>3111</v>
      </c>
      <c r="B155" s="109" t="s">
        <v>362</v>
      </c>
      <c r="C155" s="232" t="s">
        <v>363</v>
      </c>
      <c r="D155" s="140">
        <v>333085.9</v>
      </c>
      <c r="E155" s="140">
        <v>488744.6</v>
      </c>
      <c r="F155" s="163">
        <f t="shared" si="26"/>
        <v>146.732299385834</v>
      </c>
    </row>
    <row r="156" ht="12.75" customHeight="1" spans="1:6">
      <c r="A156" s="108">
        <v>3112</v>
      </c>
      <c r="B156" s="109" t="s">
        <v>364</v>
      </c>
      <c r="C156" s="232" t="s">
        <v>365</v>
      </c>
      <c r="D156" s="140">
        <v>0</v>
      </c>
      <c r="E156" s="140">
        <v>0</v>
      </c>
      <c r="F156" s="163" t="str">
        <f t="shared" si="26"/>
        <v>-</v>
      </c>
    </row>
    <row r="157" ht="12.75" customHeight="1" spans="1:6">
      <c r="A157" s="108">
        <v>3113</v>
      </c>
      <c r="B157" s="111" t="s">
        <v>366</v>
      </c>
      <c r="C157" s="232" t="s">
        <v>367</v>
      </c>
      <c r="D157" s="140">
        <v>0</v>
      </c>
      <c r="E157" s="140">
        <v>0</v>
      </c>
      <c r="F157" s="163" t="str">
        <f t="shared" si="26"/>
        <v>-</v>
      </c>
    </row>
    <row r="158" ht="12.75" customHeight="1" spans="1:6">
      <c r="A158" s="108">
        <v>3114</v>
      </c>
      <c r="B158" s="111" t="s">
        <v>368</v>
      </c>
      <c r="C158" s="232" t="s">
        <v>369</v>
      </c>
      <c r="D158" s="140">
        <v>0</v>
      </c>
      <c r="E158" s="140">
        <v>0</v>
      </c>
      <c r="F158" s="163" t="str">
        <f t="shared" si="26"/>
        <v>-</v>
      </c>
    </row>
    <row r="159" ht="12.75" customHeight="1" spans="1:6">
      <c r="A159" s="108">
        <v>312</v>
      </c>
      <c r="B159" s="111" t="s">
        <v>370</v>
      </c>
      <c r="C159" s="232" t="s">
        <v>371</v>
      </c>
      <c r="D159" s="140">
        <v>25022.01</v>
      </c>
      <c r="E159" s="140">
        <v>20971.21</v>
      </c>
      <c r="F159" s="163">
        <f t="shared" si="26"/>
        <v>83.8110527491596</v>
      </c>
    </row>
    <row r="160" ht="12.75" customHeight="1" spans="1:6">
      <c r="A160" s="108">
        <v>313</v>
      </c>
      <c r="B160" s="111" t="s">
        <v>372</v>
      </c>
      <c r="C160" s="232" t="s">
        <v>373</v>
      </c>
      <c r="D160" s="138">
        <f t="shared" ref="D160:E160" si="32">SUM(D161:D163)</f>
        <v>65284.59</v>
      </c>
      <c r="E160" s="138">
        <f t="shared" si="32"/>
        <v>80567.34</v>
      </c>
      <c r="F160" s="163">
        <f t="shared" si="26"/>
        <v>123.409429392143</v>
      </c>
    </row>
    <row r="161" ht="12.75" customHeight="1" spans="1:6">
      <c r="A161" s="108">
        <v>3131</v>
      </c>
      <c r="B161" s="111" t="s">
        <v>374</v>
      </c>
      <c r="C161" s="232" t="s">
        <v>375</v>
      </c>
      <c r="D161" s="140">
        <v>0</v>
      </c>
      <c r="E161" s="140">
        <v>0</v>
      </c>
      <c r="F161" s="163" t="str">
        <f t="shared" si="26"/>
        <v>-</v>
      </c>
    </row>
    <row r="162" ht="12.75" customHeight="1" spans="1:6">
      <c r="A162" s="108">
        <v>3132</v>
      </c>
      <c r="B162" s="111" t="s">
        <v>376</v>
      </c>
      <c r="C162" s="232" t="s">
        <v>377</v>
      </c>
      <c r="D162" s="140">
        <v>65284.59</v>
      </c>
      <c r="E162" s="140">
        <v>80567.34</v>
      </c>
      <c r="F162" s="163">
        <f t="shared" si="26"/>
        <v>123.409429392143</v>
      </c>
    </row>
    <row r="163" ht="12.75" customHeight="1" spans="1:6">
      <c r="A163" s="108">
        <v>3133</v>
      </c>
      <c r="B163" s="109" t="s">
        <v>378</v>
      </c>
      <c r="C163" s="232" t="s">
        <v>379</v>
      </c>
      <c r="D163" s="140">
        <v>0</v>
      </c>
      <c r="E163" s="140">
        <v>0</v>
      </c>
      <c r="F163" s="163" t="str">
        <f t="shared" si="26"/>
        <v>-</v>
      </c>
    </row>
    <row r="164" ht="12.75" customHeight="1" spans="1:6">
      <c r="A164" s="110">
        <v>32</v>
      </c>
      <c r="B164" s="111" t="s">
        <v>380</v>
      </c>
      <c r="C164" s="232" t="s">
        <v>381</v>
      </c>
      <c r="D164" s="138">
        <f>D165+D170+D178+D188+D189+D194</f>
        <v>99486.83</v>
      </c>
      <c r="E164" s="138">
        <f>E165+E170+E178+E188+E189+E194</f>
        <v>113546.57</v>
      </c>
      <c r="F164" s="163">
        <f t="shared" si="26"/>
        <v>114.132262531634</v>
      </c>
    </row>
    <row r="165" ht="12.75" customHeight="1" spans="1:6">
      <c r="A165" s="108">
        <v>321</v>
      </c>
      <c r="B165" s="109" t="s">
        <v>382</v>
      </c>
      <c r="C165" s="232" t="s">
        <v>383</v>
      </c>
      <c r="D165" s="138">
        <f t="shared" ref="D165:E165" si="33">SUM(D166:D169)</f>
        <v>33238.65</v>
      </c>
      <c r="E165" s="138">
        <f t="shared" si="33"/>
        <v>37150.45</v>
      </c>
      <c r="F165" s="163">
        <f t="shared" si="26"/>
        <v>111.768829359796</v>
      </c>
    </row>
    <row r="166" ht="12.75" customHeight="1" spans="1:6">
      <c r="A166" s="108">
        <v>3211</v>
      </c>
      <c r="B166" s="109" t="s">
        <v>384</v>
      </c>
      <c r="C166" s="232" t="s">
        <v>385</v>
      </c>
      <c r="D166" s="140">
        <v>1817.05</v>
      </c>
      <c r="E166" s="140">
        <v>2044.1</v>
      </c>
      <c r="F166" s="163">
        <f t="shared" si="26"/>
        <v>112.49552846647</v>
      </c>
    </row>
    <row r="167" ht="12.75" customHeight="1" spans="1:6">
      <c r="A167" s="108">
        <v>3212</v>
      </c>
      <c r="B167" s="109" t="s">
        <v>386</v>
      </c>
      <c r="C167" s="232" t="s">
        <v>387</v>
      </c>
      <c r="D167" s="140">
        <v>31421.6</v>
      </c>
      <c r="E167" s="140">
        <v>35106.35</v>
      </c>
      <c r="F167" s="163">
        <f t="shared" si="26"/>
        <v>111.726805764188</v>
      </c>
    </row>
    <row r="168" ht="12.75" customHeight="1" spans="1:6">
      <c r="A168" s="108">
        <v>3213</v>
      </c>
      <c r="B168" s="109" t="s">
        <v>388</v>
      </c>
      <c r="C168" s="232" t="s">
        <v>389</v>
      </c>
      <c r="D168" s="140">
        <v>0</v>
      </c>
      <c r="E168" s="140">
        <v>0</v>
      </c>
      <c r="F168" s="163" t="str">
        <f t="shared" si="26"/>
        <v>-</v>
      </c>
    </row>
    <row r="169" ht="12.75" customHeight="1" spans="1:6">
      <c r="A169" s="108">
        <v>3214</v>
      </c>
      <c r="B169" s="109" t="s">
        <v>390</v>
      </c>
      <c r="C169" s="232" t="s">
        <v>391</v>
      </c>
      <c r="D169" s="140">
        <v>0</v>
      </c>
      <c r="E169" s="140">
        <v>0</v>
      </c>
      <c r="F169" s="163" t="str">
        <f t="shared" si="26"/>
        <v>-</v>
      </c>
    </row>
    <row r="170" ht="12.75" customHeight="1" spans="1:6">
      <c r="A170" s="108">
        <v>322</v>
      </c>
      <c r="B170" s="109" t="s">
        <v>392</v>
      </c>
      <c r="C170" s="232" t="s">
        <v>393</v>
      </c>
      <c r="D170" s="138">
        <f t="shared" ref="D170:E170" si="34">SUM(D171:D177)</f>
        <v>26039.93</v>
      </c>
      <c r="E170" s="138">
        <f t="shared" si="34"/>
        <v>27446.66</v>
      </c>
      <c r="F170" s="163">
        <f t="shared" si="26"/>
        <v>105.402203462144</v>
      </c>
    </row>
    <row r="171" ht="12.75" customHeight="1" spans="1:6">
      <c r="A171" s="108">
        <v>3221</v>
      </c>
      <c r="B171" s="109" t="s">
        <v>394</v>
      </c>
      <c r="C171" s="232" t="s">
        <v>395</v>
      </c>
      <c r="D171" s="140">
        <v>5122.09</v>
      </c>
      <c r="E171" s="140">
        <v>4915.49</v>
      </c>
      <c r="F171" s="163">
        <f t="shared" si="26"/>
        <v>95.9664902412882</v>
      </c>
    </row>
    <row r="172" ht="12.75" customHeight="1" spans="1:6">
      <c r="A172" s="108">
        <v>3222</v>
      </c>
      <c r="B172" s="109" t="s">
        <v>396</v>
      </c>
      <c r="C172" s="232" t="s">
        <v>397</v>
      </c>
      <c r="D172" s="140">
        <v>11159.07</v>
      </c>
      <c r="E172" s="140">
        <v>13006.33</v>
      </c>
      <c r="F172" s="163">
        <f t="shared" si="26"/>
        <v>116.553888451278</v>
      </c>
    </row>
    <row r="173" ht="12.75" customHeight="1" spans="1:6">
      <c r="A173" s="108">
        <v>3223</v>
      </c>
      <c r="B173" s="111" t="s">
        <v>398</v>
      </c>
      <c r="C173" s="232" t="s">
        <v>399</v>
      </c>
      <c r="D173" s="140">
        <v>5580.75</v>
      </c>
      <c r="E173" s="140">
        <v>6551.25</v>
      </c>
      <c r="F173" s="163">
        <f t="shared" si="26"/>
        <v>117.390135734444</v>
      </c>
    </row>
    <row r="174" ht="12.75" customHeight="1" spans="1:6">
      <c r="A174" s="108">
        <v>3224</v>
      </c>
      <c r="B174" s="111" t="s">
        <v>400</v>
      </c>
      <c r="C174" s="232" t="s">
        <v>401</v>
      </c>
      <c r="D174" s="140">
        <v>3477.22</v>
      </c>
      <c r="E174" s="140">
        <v>2764.35</v>
      </c>
      <c r="F174" s="163">
        <f t="shared" si="26"/>
        <v>79.4988525316201</v>
      </c>
    </row>
    <row r="175" ht="12.75" customHeight="1" spans="1:6">
      <c r="A175" s="108">
        <v>3225</v>
      </c>
      <c r="B175" s="111" t="s">
        <v>402</v>
      </c>
      <c r="C175" s="232" t="s">
        <v>403</v>
      </c>
      <c r="D175" s="140">
        <v>601.55</v>
      </c>
      <c r="E175" s="140">
        <v>132.84</v>
      </c>
      <c r="F175" s="163">
        <f t="shared" si="26"/>
        <v>22.0829523730363</v>
      </c>
    </row>
    <row r="176" ht="12.75" customHeight="1" spans="1:6">
      <c r="A176" s="108">
        <v>3226</v>
      </c>
      <c r="B176" s="111" t="s">
        <v>404</v>
      </c>
      <c r="C176" s="232" t="s">
        <v>405</v>
      </c>
      <c r="D176" s="140">
        <v>0</v>
      </c>
      <c r="E176" s="140">
        <v>0</v>
      </c>
      <c r="F176" s="163" t="str">
        <f t="shared" si="26"/>
        <v>-</v>
      </c>
    </row>
    <row r="177" ht="12.75" customHeight="1" spans="1:6">
      <c r="A177" s="108">
        <v>3227</v>
      </c>
      <c r="B177" s="111" t="s">
        <v>406</v>
      </c>
      <c r="C177" s="232" t="s">
        <v>407</v>
      </c>
      <c r="D177" s="140">
        <v>99.25</v>
      </c>
      <c r="E177" s="140">
        <v>76.4</v>
      </c>
      <c r="F177" s="163">
        <f t="shared" si="26"/>
        <v>76.9773299748111</v>
      </c>
    </row>
    <row r="178" ht="12.75" customHeight="1" spans="1:6">
      <c r="A178" s="108">
        <v>323</v>
      </c>
      <c r="B178" s="111" t="s">
        <v>408</v>
      </c>
      <c r="C178" s="232" t="s">
        <v>409</v>
      </c>
      <c r="D178" s="138">
        <f t="shared" ref="D178:E178" si="35">SUM(D179:D187)</f>
        <v>37706.16</v>
      </c>
      <c r="E178" s="138">
        <f t="shared" si="35"/>
        <v>45690.5</v>
      </c>
      <c r="F178" s="163">
        <f t="shared" si="26"/>
        <v>121.175160769487</v>
      </c>
    </row>
    <row r="179" ht="12.75" customHeight="1" spans="1:6">
      <c r="A179" s="108">
        <v>3231</v>
      </c>
      <c r="B179" s="111" t="s">
        <v>410</v>
      </c>
      <c r="C179" s="232" t="s">
        <v>411</v>
      </c>
      <c r="D179" s="140">
        <v>24534.72</v>
      </c>
      <c r="E179" s="140">
        <v>23561.57</v>
      </c>
      <c r="F179" s="163">
        <f t="shared" si="26"/>
        <v>96.0335801672079</v>
      </c>
    </row>
    <row r="180" ht="12.75" customHeight="1" spans="1:6">
      <c r="A180" s="108">
        <v>3232</v>
      </c>
      <c r="B180" s="111" t="s">
        <v>412</v>
      </c>
      <c r="C180" s="232" t="s">
        <v>413</v>
      </c>
      <c r="D180" s="140">
        <v>8260.18</v>
      </c>
      <c r="E180" s="140">
        <v>14012.33</v>
      </c>
      <c r="F180" s="163">
        <f t="shared" si="26"/>
        <v>169.637102339174</v>
      </c>
    </row>
    <row r="181" ht="12.75" customHeight="1" spans="1:6">
      <c r="A181" s="108">
        <v>3233</v>
      </c>
      <c r="B181" s="111" t="s">
        <v>414</v>
      </c>
      <c r="C181" s="232" t="s">
        <v>415</v>
      </c>
      <c r="D181" s="140">
        <v>0</v>
      </c>
      <c r="E181" s="140">
        <v>110</v>
      </c>
      <c r="F181" s="163" t="str">
        <f t="shared" si="26"/>
        <v>-</v>
      </c>
    </row>
    <row r="182" ht="12.75" customHeight="1" spans="1:6">
      <c r="A182" s="108">
        <v>3234</v>
      </c>
      <c r="B182" s="111" t="s">
        <v>416</v>
      </c>
      <c r="C182" s="232" t="s">
        <v>417</v>
      </c>
      <c r="D182" s="140">
        <v>814.67</v>
      </c>
      <c r="E182" s="140">
        <v>1517.19</v>
      </c>
      <c r="F182" s="163">
        <f t="shared" si="26"/>
        <v>186.233689714854</v>
      </c>
    </row>
    <row r="183" ht="12.75" customHeight="1" spans="1:6">
      <c r="A183" s="108">
        <v>3235</v>
      </c>
      <c r="B183" s="109" t="s">
        <v>418</v>
      </c>
      <c r="C183" s="232" t="s">
        <v>419</v>
      </c>
      <c r="D183" s="140">
        <v>0</v>
      </c>
      <c r="E183" s="140">
        <v>0</v>
      </c>
      <c r="F183" s="163" t="str">
        <f t="shared" si="26"/>
        <v>-</v>
      </c>
    </row>
    <row r="184" ht="12.75" customHeight="1" spans="1:6">
      <c r="A184" s="108">
        <v>3236</v>
      </c>
      <c r="B184" s="109" t="s">
        <v>420</v>
      </c>
      <c r="C184" s="232" t="s">
        <v>421</v>
      </c>
      <c r="D184" s="140">
        <v>955.62</v>
      </c>
      <c r="E184" s="140">
        <v>1936.58</v>
      </c>
      <c r="F184" s="163">
        <f t="shared" si="26"/>
        <v>202.651681630774</v>
      </c>
    </row>
    <row r="185" ht="12.75" customHeight="1" spans="1:6">
      <c r="A185" s="108">
        <v>3237</v>
      </c>
      <c r="B185" s="109" t="s">
        <v>422</v>
      </c>
      <c r="C185" s="232" t="s">
        <v>423</v>
      </c>
      <c r="D185" s="140">
        <v>806.55</v>
      </c>
      <c r="E185" s="140">
        <v>1656.25</v>
      </c>
      <c r="F185" s="163">
        <f t="shared" si="26"/>
        <v>205.349947306429</v>
      </c>
    </row>
    <row r="186" ht="12.75" customHeight="1" spans="1:6">
      <c r="A186" s="108">
        <v>3238</v>
      </c>
      <c r="B186" s="109" t="s">
        <v>424</v>
      </c>
      <c r="C186" s="232" t="s">
        <v>425</v>
      </c>
      <c r="D186" s="140">
        <v>2334.42</v>
      </c>
      <c r="E186" s="140">
        <v>2896.58</v>
      </c>
      <c r="F186" s="163">
        <f t="shared" si="26"/>
        <v>124.081356396878</v>
      </c>
    </row>
    <row r="187" ht="12.75" customHeight="1" spans="1:6">
      <c r="A187" s="108">
        <v>3239</v>
      </c>
      <c r="B187" s="109" t="s">
        <v>426</v>
      </c>
      <c r="C187" s="232" t="s">
        <v>427</v>
      </c>
      <c r="D187" s="140">
        <v>0</v>
      </c>
      <c r="E187" s="140">
        <v>0</v>
      </c>
      <c r="F187" s="163" t="str">
        <f t="shared" si="26"/>
        <v>-</v>
      </c>
    </row>
    <row r="188" ht="12.75" customHeight="1" spans="1:6">
      <c r="A188" s="108">
        <v>324</v>
      </c>
      <c r="B188" s="109" t="s">
        <v>428</v>
      </c>
      <c r="C188" s="232" t="s">
        <v>429</v>
      </c>
      <c r="D188" s="140">
        <v>0</v>
      </c>
      <c r="E188" s="140">
        <v>0</v>
      </c>
      <c r="F188" s="163" t="str">
        <f t="shared" si="26"/>
        <v>-</v>
      </c>
    </row>
    <row r="189" ht="24"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c r="E190" s="141">
        <v>0</v>
      </c>
      <c r="F190" s="195" t="str">
        <f t="shared" si="26"/>
        <v>-</v>
      </c>
    </row>
    <row r="191" ht="12.75" customHeight="1" spans="1:6">
      <c r="A191" s="110" t="s">
        <v>434</v>
      </c>
      <c r="B191" s="111" t="s">
        <v>435</v>
      </c>
      <c r="C191" s="233" t="s">
        <v>434</v>
      </c>
      <c r="D191" s="141"/>
      <c r="E191" s="141">
        <v>0</v>
      </c>
      <c r="F191" s="195" t="str">
        <f t="shared" si="26"/>
        <v>-</v>
      </c>
    </row>
    <row r="192" ht="12.75" customHeight="1" spans="1:6">
      <c r="A192" s="110" t="s">
        <v>436</v>
      </c>
      <c r="B192" s="111" t="s">
        <v>437</v>
      </c>
      <c r="C192" s="233" t="s">
        <v>436</v>
      </c>
      <c r="D192" s="141"/>
      <c r="E192" s="141">
        <v>0</v>
      </c>
      <c r="F192" s="195" t="str">
        <f t="shared" si="26"/>
        <v>-</v>
      </c>
    </row>
    <row r="193" ht="12.75" customHeight="1" spans="1:6">
      <c r="A193" s="110" t="s">
        <v>438</v>
      </c>
      <c r="B193" s="111" t="s">
        <v>439</v>
      </c>
      <c r="C193" s="233" t="s">
        <v>438</v>
      </c>
      <c r="D193" s="141"/>
      <c r="E193" s="141">
        <v>0</v>
      </c>
      <c r="F193" s="195" t="str">
        <f t="shared" si="26"/>
        <v>-</v>
      </c>
    </row>
    <row r="194" ht="12.75" customHeight="1" spans="1:6">
      <c r="A194" s="108">
        <v>329</v>
      </c>
      <c r="B194" s="109" t="s">
        <v>440</v>
      </c>
      <c r="C194" s="232" t="s">
        <v>441</v>
      </c>
      <c r="D194" s="138">
        <f t="shared" ref="D194:E194" si="36">SUM(D195:D201)</f>
        <v>2502.09</v>
      </c>
      <c r="E194" s="138">
        <f t="shared" si="36"/>
        <v>3258.96</v>
      </c>
      <c r="F194" s="163">
        <f t="shared" si="26"/>
        <v>130.249511408463</v>
      </c>
    </row>
    <row r="195" ht="12.75" customHeight="1" spans="1:6">
      <c r="A195" s="108">
        <v>3291</v>
      </c>
      <c r="B195" s="162" t="s">
        <v>442</v>
      </c>
      <c r="C195" s="232" t="s">
        <v>443</v>
      </c>
      <c r="D195" s="140">
        <v>0</v>
      </c>
      <c r="E195" s="140">
        <v>0</v>
      </c>
      <c r="F195" s="163" t="str">
        <f t="shared" si="26"/>
        <v>-</v>
      </c>
    </row>
    <row r="196" ht="12.75" customHeight="1" spans="1:6">
      <c r="A196" s="108">
        <v>3292</v>
      </c>
      <c r="B196" s="109" t="s">
        <v>444</v>
      </c>
      <c r="C196" s="232" t="s">
        <v>445</v>
      </c>
      <c r="D196" s="140">
        <v>0</v>
      </c>
      <c r="E196" s="140">
        <v>318.96</v>
      </c>
      <c r="F196" s="163" t="str">
        <f t="shared" si="26"/>
        <v>-</v>
      </c>
    </row>
    <row r="197" ht="12.75" customHeight="1" spans="1:6">
      <c r="A197" s="108">
        <v>3293</v>
      </c>
      <c r="B197" s="109" t="s">
        <v>446</v>
      </c>
      <c r="C197" s="232" t="s">
        <v>447</v>
      </c>
      <c r="D197" s="140">
        <v>0</v>
      </c>
      <c r="E197" s="140">
        <v>0</v>
      </c>
      <c r="F197" s="163" t="str">
        <f t="shared" si="26"/>
        <v>-</v>
      </c>
    </row>
    <row r="198" ht="12.75" customHeight="1" spans="1:6">
      <c r="A198" s="108">
        <v>3294</v>
      </c>
      <c r="B198" s="109" t="s">
        <v>448</v>
      </c>
      <c r="C198" s="232" t="s">
        <v>449</v>
      </c>
      <c r="D198" s="140">
        <v>163.09</v>
      </c>
      <c r="E198" s="140">
        <v>220</v>
      </c>
      <c r="F198" s="163">
        <f t="shared" si="26"/>
        <v>134.894843338034</v>
      </c>
    </row>
    <row r="199" ht="12.75" customHeight="1" spans="1:6">
      <c r="A199" s="108">
        <v>3295</v>
      </c>
      <c r="B199" s="109" t="s">
        <v>450</v>
      </c>
      <c r="C199" s="232" t="s">
        <v>451</v>
      </c>
      <c r="D199" s="140">
        <v>2018.21</v>
      </c>
      <c r="E199" s="140">
        <v>2470</v>
      </c>
      <c r="F199" s="163">
        <f t="shared" si="26"/>
        <v>122.385678398185</v>
      </c>
    </row>
    <row r="200" ht="12.75" customHeight="1" spans="1:6">
      <c r="A200" s="108" t="s">
        <v>452</v>
      </c>
      <c r="B200" s="109" t="s">
        <v>453</v>
      </c>
      <c r="C200" s="232" t="s">
        <v>452</v>
      </c>
      <c r="D200" s="140">
        <v>281.93</v>
      </c>
      <c r="E200" s="140">
        <v>0</v>
      </c>
      <c r="F200" s="163">
        <f t="shared" si="26"/>
        <v>0</v>
      </c>
    </row>
    <row r="201" ht="12.75" customHeight="1" spans="1:6">
      <c r="A201" s="108">
        <v>3299</v>
      </c>
      <c r="B201" s="109" t="s">
        <v>454</v>
      </c>
      <c r="C201" s="232" t="s">
        <v>455</v>
      </c>
      <c r="D201" s="140">
        <v>38.86</v>
      </c>
      <c r="E201" s="140">
        <v>250</v>
      </c>
      <c r="F201" s="163">
        <f t="shared" si="26"/>
        <v>643.335048893464</v>
      </c>
    </row>
    <row r="202" ht="12.75" customHeight="1" spans="1:6">
      <c r="A202" s="108">
        <v>34</v>
      </c>
      <c r="B202" s="162" t="s">
        <v>456</v>
      </c>
      <c r="C202" s="232" t="s">
        <v>457</v>
      </c>
      <c r="D202" s="138">
        <f t="shared" ref="D202:E202" si="37">D203+D208+D216</f>
        <v>506.82</v>
      </c>
      <c r="E202" s="138">
        <f t="shared" si="37"/>
        <v>355.87</v>
      </c>
      <c r="F202" s="163">
        <f t="shared" si="26"/>
        <v>70.2162503452902</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v>0</v>
      </c>
      <c r="F204" s="163" t="str">
        <f t="shared" si="26"/>
        <v>-</v>
      </c>
    </row>
    <row r="205" ht="12.75" customHeight="1" spans="1:6">
      <c r="A205" s="108">
        <v>3412</v>
      </c>
      <c r="B205" s="109" t="s">
        <v>462</v>
      </c>
      <c r="C205" s="232" t="s">
        <v>463</v>
      </c>
      <c r="D205" s="140">
        <v>0</v>
      </c>
      <c r="E205" s="140">
        <v>0</v>
      </c>
      <c r="F205" s="163" t="str">
        <f t="shared" si="26"/>
        <v>-</v>
      </c>
    </row>
    <row r="206" ht="12.75" customHeight="1" spans="1:6">
      <c r="A206" s="108">
        <v>3413</v>
      </c>
      <c r="B206" s="109" t="s">
        <v>464</v>
      </c>
      <c r="C206" s="232" t="s">
        <v>465</v>
      </c>
      <c r="D206" s="140">
        <v>0</v>
      </c>
      <c r="E206" s="140">
        <v>0</v>
      </c>
      <c r="F206" s="163" t="str">
        <f t="shared" si="26"/>
        <v>-</v>
      </c>
    </row>
    <row r="207" ht="12.75" customHeight="1" spans="1:6">
      <c r="A207" s="108">
        <v>3419</v>
      </c>
      <c r="B207" s="109" t="s">
        <v>466</v>
      </c>
      <c r="C207" s="232" t="s">
        <v>467</v>
      </c>
      <c r="D207" s="140">
        <v>0</v>
      </c>
      <c r="E207" s="140">
        <v>0</v>
      </c>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4" spans="1:6">
      <c r="A209" s="108">
        <v>3421</v>
      </c>
      <c r="B209" s="109" t="s">
        <v>470</v>
      </c>
      <c r="C209" s="232" t="s">
        <v>471</v>
      </c>
      <c r="D209" s="140">
        <v>0</v>
      </c>
      <c r="E209" s="140">
        <v>0</v>
      </c>
      <c r="F209" s="163" t="str">
        <f t="shared" si="26"/>
        <v>-</v>
      </c>
    </row>
    <row r="210" ht="24" spans="1:6">
      <c r="A210" s="108">
        <v>3422</v>
      </c>
      <c r="B210" s="162" t="s">
        <v>472</v>
      </c>
      <c r="C210" s="232" t="s">
        <v>473</v>
      </c>
      <c r="D210" s="140">
        <v>0</v>
      </c>
      <c r="E210" s="140">
        <v>0</v>
      </c>
      <c r="F210" s="163" t="str">
        <f t="shared" si="26"/>
        <v>-</v>
      </c>
    </row>
    <row r="211" ht="24" spans="1:6">
      <c r="A211" s="108">
        <v>3423</v>
      </c>
      <c r="B211" s="162" t="s">
        <v>474</v>
      </c>
      <c r="C211" s="232" t="s">
        <v>475</v>
      </c>
      <c r="D211" s="140">
        <v>0</v>
      </c>
      <c r="E211" s="140">
        <v>0</v>
      </c>
      <c r="F211" s="163" t="str">
        <f t="shared" si="26"/>
        <v>-</v>
      </c>
    </row>
    <row r="212" ht="12.75" customHeight="1" spans="1:6">
      <c r="A212" s="108">
        <v>3425</v>
      </c>
      <c r="B212" s="109" t="s">
        <v>476</v>
      </c>
      <c r="C212" s="232" t="s">
        <v>477</v>
      </c>
      <c r="D212" s="140">
        <v>0</v>
      </c>
      <c r="E212" s="140">
        <v>0</v>
      </c>
      <c r="F212" s="163" t="str">
        <f t="shared" si="26"/>
        <v>-</v>
      </c>
    </row>
    <row r="213" ht="12.75" customHeight="1" spans="1:6">
      <c r="A213" s="108">
        <v>3426</v>
      </c>
      <c r="B213" s="109" t="s">
        <v>478</v>
      </c>
      <c r="C213" s="232" t="s">
        <v>479</v>
      </c>
      <c r="D213" s="140">
        <v>0</v>
      </c>
      <c r="E213" s="140">
        <v>0</v>
      </c>
      <c r="F213" s="163" t="str">
        <f t="shared" si="26"/>
        <v>-</v>
      </c>
    </row>
    <row r="214" ht="24" spans="1:6">
      <c r="A214" s="108">
        <v>3427</v>
      </c>
      <c r="B214" s="109" t="s">
        <v>480</v>
      </c>
      <c r="C214" s="232" t="s">
        <v>481</v>
      </c>
      <c r="D214" s="140">
        <v>0</v>
      </c>
      <c r="E214" s="140">
        <v>0</v>
      </c>
      <c r="F214" s="163" t="str">
        <f t="shared" si="26"/>
        <v>-</v>
      </c>
    </row>
    <row r="215" ht="12.75" customHeight="1" spans="1:6">
      <c r="A215" s="108">
        <v>3428</v>
      </c>
      <c r="B215" s="109" t="s">
        <v>482</v>
      </c>
      <c r="C215" s="232" t="s">
        <v>483</v>
      </c>
      <c r="D215" s="140">
        <v>0</v>
      </c>
      <c r="E215" s="140">
        <v>0</v>
      </c>
      <c r="F215" s="163" t="str">
        <f t="shared" si="26"/>
        <v>-</v>
      </c>
    </row>
    <row r="216" ht="12.75" customHeight="1" spans="1:6">
      <c r="A216" s="108">
        <v>343</v>
      </c>
      <c r="B216" s="111" t="s">
        <v>484</v>
      </c>
      <c r="C216" s="232" t="s">
        <v>485</v>
      </c>
      <c r="D216" s="138">
        <f t="shared" ref="D216:E216" si="40">SUM(D217:D220)</f>
        <v>506.82</v>
      </c>
      <c r="E216" s="138">
        <f t="shared" si="40"/>
        <v>355.87</v>
      </c>
      <c r="F216" s="163">
        <f t="shared" si="26"/>
        <v>70.2162503452902</v>
      </c>
    </row>
    <row r="217" ht="12.75" customHeight="1" spans="1:6">
      <c r="A217" s="108">
        <v>3431</v>
      </c>
      <c r="B217" s="197" t="s">
        <v>486</v>
      </c>
      <c r="C217" s="232" t="s">
        <v>487</v>
      </c>
      <c r="D217" s="140">
        <v>408.74</v>
      </c>
      <c r="E217" s="140">
        <v>355.87</v>
      </c>
      <c r="F217" s="163">
        <f t="shared" si="26"/>
        <v>87.0651269755835</v>
      </c>
    </row>
    <row r="218" ht="12.75" customHeight="1" spans="1:6">
      <c r="A218" s="108">
        <v>3432</v>
      </c>
      <c r="B218" s="111" t="s">
        <v>488</v>
      </c>
      <c r="C218" s="232" t="s">
        <v>489</v>
      </c>
      <c r="D218" s="140">
        <v>0</v>
      </c>
      <c r="E218" s="140">
        <v>0</v>
      </c>
      <c r="F218" s="163" t="str">
        <f t="shared" si="26"/>
        <v>-</v>
      </c>
    </row>
    <row r="219" ht="12.75" customHeight="1" spans="1:6">
      <c r="A219" s="108">
        <v>3433</v>
      </c>
      <c r="B219" s="111" t="s">
        <v>490</v>
      </c>
      <c r="C219" s="232" t="s">
        <v>491</v>
      </c>
      <c r="D219" s="140">
        <v>98.08</v>
      </c>
      <c r="E219" s="140">
        <v>0</v>
      </c>
      <c r="F219" s="163">
        <f t="shared" si="26"/>
        <v>0</v>
      </c>
    </row>
    <row r="220" ht="12.75" customHeight="1" spans="1:6">
      <c r="A220" s="108">
        <v>3434</v>
      </c>
      <c r="B220" s="111" t="s">
        <v>492</v>
      </c>
      <c r="C220" s="232" t="s">
        <v>493</v>
      </c>
      <c r="D220" s="140">
        <v>0</v>
      </c>
      <c r="E220" s="140">
        <v>0</v>
      </c>
      <c r="F220" s="163" t="str">
        <f t="shared" si="26"/>
        <v>-</v>
      </c>
    </row>
    <row r="221" ht="12.75" customHeight="1" spans="1:6">
      <c r="A221" s="108">
        <v>35</v>
      </c>
      <c r="B221" s="111" t="s">
        <v>494</v>
      </c>
      <c r="C221" s="232" t="s">
        <v>495</v>
      </c>
      <c r="D221" s="138">
        <f t="shared" ref="D221:E221" si="41">D222+D225+D229</f>
        <v>0</v>
      </c>
      <c r="E221" s="138">
        <f t="shared" si="41"/>
        <v>0</v>
      </c>
      <c r="F221" s="163" t="str">
        <f t="shared" si="26"/>
        <v>-</v>
      </c>
    </row>
    <row r="222" ht="24"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v>0</v>
      </c>
      <c r="F223" s="163" t="str">
        <f t="shared" si="26"/>
        <v>-</v>
      </c>
    </row>
    <row r="224" ht="12.75" customHeight="1" spans="1:6">
      <c r="A224" s="108">
        <v>3512</v>
      </c>
      <c r="B224" s="111" t="s">
        <v>500</v>
      </c>
      <c r="C224" s="232" t="s">
        <v>501</v>
      </c>
      <c r="D224" s="140">
        <v>0</v>
      </c>
      <c r="E224" s="140">
        <v>0</v>
      </c>
      <c r="F224" s="163" t="str">
        <f t="shared" si="26"/>
        <v>-</v>
      </c>
    </row>
    <row r="225" ht="36"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v>0</v>
      </c>
      <c r="F226" s="163" t="str">
        <f t="shared" si="26"/>
        <v>-</v>
      </c>
    </row>
    <row r="227" ht="12.75" customHeight="1" spans="1:6">
      <c r="A227" s="108">
        <v>3522</v>
      </c>
      <c r="B227" s="111" t="s">
        <v>506</v>
      </c>
      <c r="C227" s="232" t="s">
        <v>507</v>
      </c>
      <c r="D227" s="140">
        <v>0</v>
      </c>
      <c r="E227" s="140">
        <v>0</v>
      </c>
      <c r="F227" s="163" t="str">
        <f t="shared" si="26"/>
        <v>-</v>
      </c>
    </row>
    <row r="228" ht="12.75" customHeight="1" spans="1:6">
      <c r="A228" s="108">
        <v>3523</v>
      </c>
      <c r="B228" s="109" t="s">
        <v>508</v>
      </c>
      <c r="C228" s="232" t="s">
        <v>509</v>
      </c>
      <c r="D228" s="140">
        <v>0</v>
      </c>
      <c r="E228" s="140">
        <v>0</v>
      </c>
      <c r="F228" s="163" t="str">
        <f t="shared" si="26"/>
        <v>-</v>
      </c>
    </row>
    <row r="229" ht="24" spans="1:6">
      <c r="A229" s="108" t="s">
        <v>510</v>
      </c>
      <c r="B229" s="109" t="s">
        <v>511</v>
      </c>
      <c r="C229" s="232" t="s">
        <v>510</v>
      </c>
      <c r="D229" s="140">
        <v>0</v>
      </c>
      <c r="E229" s="140">
        <v>0</v>
      </c>
      <c r="F229" s="163" t="str">
        <f t="shared" si="26"/>
        <v>-</v>
      </c>
    </row>
    <row r="230" ht="24"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v>0</v>
      </c>
      <c r="F232" s="163" t="str">
        <f t="shared" si="44"/>
        <v>-</v>
      </c>
    </row>
    <row r="233" ht="12.75" customHeight="1" spans="1:6">
      <c r="A233" s="108">
        <v>3612</v>
      </c>
      <c r="B233" s="109" t="s">
        <v>518</v>
      </c>
      <c r="C233" s="232" t="s">
        <v>519</v>
      </c>
      <c r="D233" s="140">
        <v>0</v>
      </c>
      <c r="E233" s="140">
        <v>0</v>
      </c>
      <c r="F233" s="163" t="str">
        <f t="shared" si="44"/>
        <v>-</v>
      </c>
    </row>
    <row r="234" ht="24"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v>0</v>
      </c>
      <c r="F235" s="163" t="str">
        <f t="shared" si="44"/>
        <v>-</v>
      </c>
    </row>
    <row r="236" ht="24" spans="1:6">
      <c r="A236" s="108">
        <v>3622</v>
      </c>
      <c r="B236" s="111" t="s">
        <v>524</v>
      </c>
      <c r="C236" s="232" t="s">
        <v>525</v>
      </c>
      <c r="D236" s="140">
        <v>0</v>
      </c>
      <c r="E236" s="140">
        <v>0</v>
      </c>
      <c r="F236" s="163" t="str">
        <f t="shared" si="44"/>
        <v>-</v>
      </c>
    </row>
    <row r="237" ht="24" spans="1:6">
      <c r="A237" s="108">
        <v>363</v>
      </c>
      <c r="B237" s="111" t="s">
        <v>526</v>
      </c>
      <c r="C237" s="232" t="s">
        <v>527</v>
      </c>
      <c r="D237" s="138">
        <f t="shared" ref="D237:E237" si="47">SUM(D238:D241)</f>
        <v>0</v>
      </c>
      <c r="E237" s="138">
        <f t="shared" si="47"/>
        <v>0</v>
      </c>
      <c r="F237" s="163" t="str">
        <f t="shared" si="44"/>
        <v>-</v>
      </c>
    </row>
    <row r="238" ht="12.75" spans="1:6">
      <c r="A238" s="108">
        <v>3631</v>
      </c>
      <c r="B238" s="111" t="s">
        <v>528</v>
      </c>
      <c r="C238" s="232" t="s">
        <v>529</v>
      </c>
      <c r="D238" s="140">
        <v>0</v>
      </c>
      <c r="E238" s="140">
        <v>0</v>
      </c>
      <c r="F238" s="163" t="str">
        <f t="shared" si="44"/>
        <v>-</v>
      </c>
    </row>
    <row r="239" ht="12.75" spans="1:6">
      <c r="A239" s="108">
        <v>3632</v>
      </c>
      <c r="B239" s="111" t="s">
        <v>530</v>
      </c>
      <c r="C239" s="232" t="s">
        <v>531</v>
      </c>
      <c r="D239" s="140">
        <v>0</v>
      </c>
      <c r="E239" s="140">
        <v>0</v>
      </c>
      <c r="F239" s="163" t="str">
        <f t="shared" si="44"/>
        <v>-</v>
      </c>
    </row>
    <row r="240" ht="24" spans="1:6">
      <c r="A240" s="108" t="s">
        <v>532</v>
      </c>
      <c r="B240" s="111" t="s">
        <v>533</v>
      </c>
      <c r="C240" s="232" t="s">
        <v>532</v>
      </c>
      <c r="D240" s="140">
        <v>0</v>
      </c>
      <c r="E240" s="140">
        <v>0</v>
      </c>
      <c r="F240" s="163" t="str">
        <f t="shared" si="44"/>
        <v>-</v>
      </c>
    </row>
    <row r="241" ht="24" spans="1:6">
      <c r="A241" s="108" t="s">
        <v>534</v>
      </c>
      <c r="B241" s="111" t="s">
        <v>535</v>
      </c>
      <c r="C241" s="232" t="s">
        <v>534</v>
      </c>
      <c r="D241" s="140">
        <v>0</v>
      </c>
      <c r="E241" s="140">
        <v>0</v>
      </c>
      <c r="F241" s="163" t="str">
        <f t="shared" si="44"/>
        <v>-</v>
      </c>
    </row>
    <row r="242" ht="24" spans="1:6">
      <c r="A242" s="110" t="s">
        <v>536</v>
      </c>
      <c r="B242" s="111" t="s">
        <v>537</v>
      </c>
      <c r="C242" s="233" t="s">
        <v>536</v>
      </c>
      <c r="D242" s="138">
        <f>SUM(D243:D245)</f>
        <v>0</v>
      </c>
      <c r="E242" s="138">
        <f>SUM(E243:E245)</f>
        <v>0</v>
      </c>
      <c r="F242" s="234" t="str">
        <f t="shared" si="44"/>
        <v>-</v>
      </c>
    </row>
    <row r="243" ht="12.75" spans="1:6">
      <c r="A243" s="110" t="s">
        <v>538</v>
      </c>
      <c r="B243" s="111" t="s">
        <v>184</v>
      </c>
      <c r="C243" s="233" t="s">
        <v>538</v>
      </c>
      <c r="D243" s="141"/>
      <c r="E243" s="141">
        <v>0</v>
      </c>
      <c r="F243" s="195" t="str">
        <f t="shared" si="44"/>
        <v>-</v>
      </c>
    </row>
    <row r="244" ht="12.75" spans="1:6">
      <c r="A244" s="110" t="s">
        <v>539</v>
      </c>
      <c r="B244" s="111" t="s">
        <v>186</v>
      </c>
      <c r="C244" s="233" t="s">
        <v>539</v>
      </c>
      <c r="D244" s="141"/>
      <c r="E244" s="141">
        <v>0</v>
      </c>
      <c r="F244" s="195" t="str">
        <f t="shared" si="44"/>
        <v>-</v>
      </c>
    </row>
    <row r="245" ht="12.75" spans="1:6">
      <c r="A245" s="110" t="s">
        <v>540</v>
      </c>
      <c r="B245" s="111" t="s">
        <v>189</v>
      </c>
      <c r="C245" s="233" t="s">
        <v>540</v>
      </c>
      <c r="D245" s="141"/>
      <c r="E245" s="141"/>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v>0</v>
      </c>
      <c r="F247" s="163" t="str">
        <f t="shared" si="49"/>
        <v>-</v>
      </c>
    </row>
    <row r="248" ht="12.75" customHeight="1" spans="1:6">
      <c r="A248" s="108" t="s">
        <v>545</v>
      </c>
      <c r="B248" s="109" t="s">
        <v>546</v>
      </c>
      <c r="C248" s="232" t="s">
        <v>545</v>
      </c>
      <c r="D248" s="140">
        <v>0</v>
      </c>
      <c r="E248" s="140">
        <v>0</v>
      </c>
      <c r="F248" s="163" t="str">
        <f t="shared" si="49"/>
        <v>-</v>
      </c>
    </row>
    <row r="249" ht="12.75" customHeight="1" spans="1:6">
      <c r="A249" s="108" t="s">
        <v>547</v>
      </c>
      <c r="B249" s="109" t="s">
        <v>548</v>
      </c>
      <c r="C249" s="232" t="s">
        <v>547</v>
      </c>
      <c r="D249" s="140">
        <v>0</v>
      </c>
      <c r="E249" s="140">
        <v>0</v>
      </c>
      <c r="F249" s="163" t="str">
        <f t="shared" si="49"/>
        <v>-</v>
      </c>
    </row>
    <row r="250" ht="24"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4" spans="1:6">
      <c r="A251" s="108">
        <v>3672</v>
      </c>
      <c r="B251" s="109" t="s">
        <v>551</v>
      </c>
      <c r="C251" s="232" t="s">
        <v>552</v>
      </c>
      <c r="D251" s="140">
        <v>0</v>
      </c>
      <c r="E251" s="140">
        <v>0</v>
      </c>
      <c r="F251" s="163" t="str">
        <f t="shared" si="51"/>
        <v>-</v>
      </c>
    </row>
    <row r="252" ht="24" spans="1:6">
      <c r="A252" s="108">
        <v>3673</v>
      </c>
      <c r="B252" s="109" t="s">
        <v>553</v>
      </c>
      <c r="C252" s="232" t="s">
        <v>554</v>
      </c>
      <c r="D252" s="140">
        <v>0</v>
      </c>
      <c r="E252" s="140">
        <v>0</v>
      </c>
      <c r="F252" s="163" t="str">
        <f t="shared" si="51"/>
        <v>-</v>
      </c>
    </row>
    <row r="253" ht="24" spans="1:6">
      <c r="A253" s="108">
        <v>3674</v>
      </c>
      <c r="B253" s="109" t="s">
        <v>555</v>
      </c>
      <c r="C253" s="232" t="s">
        <v>556</v>
      </c>
      <c r="D253" s="140">
        <v>0</v>
      </c>
      <c r="E253" s="140">
        <v>0</v>
      </c>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v>0</v>
      </c>
      <c r="F255" s="163" t="str">
        <f t="shared" si="53"/>
        <v>-</v>
      </c>
    </row>
    <row r="256" ht="12.75" customHeight="1" spans="1:6">
      <c r="A256" s="108" t="s">
        <v>560</v>
      </c>
      <c r="B256" s="109" t="s">
        <v>207</v>
      </c>
      <c r="C256" s="232" t="s">
        <v>560</v>
      </c>
      <c r="D256" s="140">
        <v>0</v>
      </c>
      <c r="E256" s="140">
        <v>0</v>
      </c>
      <c r="F256" s="163" t="str">
        <f t="shared" si="53"/>
        <v>-</v>
      </c>
    </row>
    <row r="257" ht="24"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v>0</v>
      </c>
      <c r="F258" s="163" t="str">
        <f t="shared" si="53"/>
        <v>-</v>
      </c>
    </row>
    <row r="259" ht="12.75" customHeight="1" spans="1:6">
      <c r="A259" s="108" t="s">
        <v>564</v>
      </c>
      <c r="B259" s="109" t="s">
        <v>212</v>
      </c>
      <c r="C259" s="232" t="s">
        <v>564</v>
      </c>
      <c r="D259" s="140">
        <v>0</v>
      </c>
      <c r="E259" s="140">
        <v>0</v>
      </c>
      <c r="F259" s="163" t="str">
        <f t="shared" si="53"/>
        <v>-</v>
      </c>
    </row>
    <row r="260" ht="24" spans="1:6">
      <c r="A260" s="108" t="s">
        <v>565</v>
      </c>
      <c r="B260" s="109" t="s">
        <v>214</v>
      </c>
      <c r="C260" s="232" t="s">
        <v>565</v>
      </c>
      <c r="D260" s="140">
        <v>0</v>
      </c>
      <c r="E260" s="140">
        <v>0</v>
      </c>
      <c r="F260" s="163" t="str">
        <f t="shared" si="53"/>
        <v>-</v>
      </c>
    </row>
    <row r="261" ht="24" spans="1:6">
      <c r="A261" s="108" t="s">
        <v>566</v>
      </c>
      <c r="B261" s="109" t="s">
        <v>216</v>
      </c>
      <c r="C261" s="232" t="s">
        <v>566</v>
      </c>
      <c r="D261" s="140">
        <v>0</v>
      </c>
      <c r="E261" s="140">
        <v>0</v>
      </c>
      <c r="F261" s="163" t="str">
        <f t="shared" si="53"/>
        <v>-</v>
      </c>
    </row>
    <row r="262" ht="24" spans="1:6">
      <c r="A262" s="108">
        <v>37</v>
      </c>
      <c r="B262" s="109" t="s">
        <v>567</v>
      </c>
      <c r="C262" s="232" t="s">
        <v>568</v>
      </c>
      <c r="D262" s="138">
        <f t="shared" ref="D262:E262" si="55">D263+D269</f>
        <v>0</v>
      </c>
      <c r="E262" s="138">
        <f t="shared" si="55"/>
        <v>0</v>
      </c>
      <c r="F262" s="163" t="str">
        <f t="shared" ref="F262:F268" si="56">IF(D262&lt;&gt;0,IF(E262/D262&gt;=100,"&gt;&gt;100",E262/D262*100),"-")</f>
        <v>-</v>
      </c>
    </row>
    <row r="263" ht="24" spans="1:6">
      <c r="A263" s="108">
        <v>371</v>
      </c>
      <c r="B263" s="109" t="s">
        <v>569</v>
      </c>
      <c r="C263" s="232" t="s">
        <v>570</v>
      </c>
      <c r="D263" s="138">
        <f t="shared" ref="D263:E263" si="57">SUM(D264:D268)</f>
        <v>0</v>
      </c>
      <c r="E263" s="138">
        <f t="shared" si="57"/>
        <v>0</v>
      </c>
      <c r="F263" s="163" t="str">
        <f t="shared" si="56"/>
        <v>-</v>
      </c>
    </row>
    <row r="264" ht="24" spans="1:6">
      <c r="A264" s="108">
        <v>3711</v>
      </c>
      <c r="B264" s="109" t="s">
        <v>571</v>
      </c>
      <c r="C264" s="232" t="s">
        <v>572</v>
      </c>
      <c r="D264" s="140">
        <v>0</v>
      </c>
      <c r="E264" s="140">
        <v>0</v>
      </c>
      <c r="F264" s="163" t="str">
        <f t="shared" si="56"/>
        <v>-</v>
      </c>
    </row>
    <row r="265" ht="24" spans="1:6">
      <c r="A265" s="108">
        <v>3712</v>
      </c>
      <c r="B265" s="109" t="s">
        <v>573</v>
      </c>
      <c r="C265" s="232" t="s">
        <v>574</v>
      </c>
      <c r="D265" s="140">
        <v>0</v>
      </c>
      <c r="E265" s="140">
        <v>0</v>
      </c>
      <c r="F265" s="163" t="str">
        <f t="shared" si="56"/>
        <v>-</v>
      </c>
    </row>
    <row r="266" ht="24" spans="1:6">
      <c r="A266" s="108" t="s">
        <v>575</v>
      </c>
      <c r="B266" s="109" t="s">
        <v>576</v>
      </c>
      <c r="C266" s="232" t="s">
        <v>575</v>
      </c>
      <c r="D266" s="140">
        <v>0</v>
      </c>
      <c r="E266" s="140">
        <v>0</v>
      </c>
      <c r="F266" s="163" t="str">
        <f t="shared" si="56"/>
        <v>-</v>
      </c>
    </row>
    <row r="267" ht="24" spans="1:6">
      <c r="A267" s="108" t="s">
        <v>577</v>
      </c>
      <c r="B267" s="109" t="s">
        <v>578</v>
      </c>
      <c r="C267" s="232" t="s">
        <v>577</v>
      </c>
      <c r="D267" s="140">
        <v>0</v>
      </c>
      <c r="E267" s="140">
        <v>0</v>
      </c>
      <c r="F267" s="163" t="str">
        <f t="shared" si="56"/>
        <v>-</v>
      </c>
    </row>
    <row r="268" ht="12.75" customHeight="1" spans="1:6">
      <c r="A268" s="108" t="s">
        <v>579</v>
      </c>
      <c r="B268" s="111" t="s">
        <v>580</v>
      </c>
      <c r="C268" s="232" t="s">
        <v>579</v>
      </c>
      <c r="D268" s="140">
        <v>0</v>
      </c>
      <c r="E268" s="140">
        <v>0</v>
      </c>
      <c r="F268" s="163" t="str">
        <f t="shared" si="56"/>
        <v>-</v>
      </c>
    </row>
    <row r="269" ht="12.75" customHeight="1" spans="1:6">
      <c r="A269" s="108">
        <v>372</v>
      </c>
      <c r="B269" s="197" t="s">
        <v>581</v>
      </c>
      <c r="C269" s="232" t="s">
        <v>582</v>
      </c>
      <c r="D269" s="138">
        <f t="shared" ref="D269:E269" si="58">SUM(D270:D272)</f>
        <v>0</v>
      </c>
      <c r="E269" s="138">
        <f t="shared" si="58"/>
        <v>0</v>
      </c>
      <c r="F269" s="163" t="str">
        <f t="shared" ref="F269:F272" si="59">IF(D269&lt;&gt;0,IF(E269/D269&gt;=100,"&gt;&gt;100",E269/D269*100),"-")</f>
        <v>-</v>
      </c>
    </row>
    <row r="270" ht="12.75" customHeight="1" spans="1:6">
      <c r="A270" s="108">
        <v>3721</v>
      </c>
      <c r="B270" s="111" t="s">
        <v>583</v>
      </c>
      <c r="C270" s="232" t="s">
        <v>584</v>
      </c>
      <c r="D270" s="140">
        <v>0</v>
      </c>
      <c r="E270" s="140">
        <v>0</v>
      </c>
      <c r="F270" s="163" t="str">
        <f t="shared" si="59"/>
        <v>-</v>
      </c>
    </row>
    <row r="271" ht="12.75" customHeight="1" spans="1:6">
      <c r="A271" s="108">
        <v>3722</v>
      </c>
      <c r="B271" s="111" t="s">
        <v>585</v>
      </c>
      <c r="C271" s="232" t="s">
        <v>586</v>
      </c>
      <c r="D271" s="140">
        <v>0</v>
      </c>
      <c r="E271" s="140">
        <v>0</v>
      </c>
      <c r="F271" s="163" t="str">
        <f t="shared" si="59"/>
        <v>-</v>
      </c>
    </row>
    <row r="272" ht="12.75" customHeight="1" spans="1:6">
      <c r="A272" s="108" t="s">
        <v>587</v>
      </c>
      <c r="B272" s="111" t="s">
        <v>588</v>
      </c>
      <c r="C272" s="232" t="s">
        <v>587</v>
      </c>
      <c r="D272" s="140">
        <v>0</v>
      </c>
      <c r="E272" s="140">
        <v>0</v>
      </c>
      <c r="F272" s="163" t="str">
        <f t="shared" si="59"/>
        <v>-</v>
      </c>
    </row>
    <row r="273" ht="24" spans="1:6">
      <c r="A273" s="108">
        <v>38</v>
      </c>
      <c r="B273" s="111" t="s">
        <v>589</v>
      </c>
      <c r="C273" s="232" t="s">
        <v>590</v>
      </c>
      <c r="D273" s="138">
        <f t="shared" ref="D273:E273" si="60">D274+D278+D283+D289</f>
        <v>130.85</v>
      </c>
      <c r="E273" s="138">
        <f t="shared" si="60"/>
        <v>125.68</v>
      </c>
      <c r="F273" s="163">
        <f t="shared" ref="F273:F277" si="61">IF(D273&lt;&gt;0,IF(E273/D273&gt;=100,"&gt;&gt;100",E273/D273*100),"-")</f>
        <v>96.0489109667558</v>
      </c>
    </row>
    <row r="274" ht="12.75" customHeight="1" spans="1:6">
      <c r="A274" s="108">
        <v>381</v>
      </c>
      <c r="B274" s="109" t="s">
        <v>591</v>
      </c>
      <c r="C274" s="232" t="s">
        <v>592</v>
      </c>
      <c r="D274" s="138">
        <f t="shared" ref="D274:E274" si="62">SUM(D275:D277)</f>
        <v>130.85</v>
      </c>
      <c r="E274" s="138">
        <f t="shared" si="62"/>
        <v>125.68</v>
      </c>
      <c r="F274" s="163">
        <f t="shared" si="61"/>
        <v>96.0489109667558</v>
      </c>
    </row>
    <row r="275" ht="12.75" customHeight="1" spans="1:6">
      <c r="A275" s="108">
        <v>3811</v>
      </c>
      <c r="B275" s="109" t="s">
        <v>593</v>
      </c>
      <c r="C275" s="232" t="s">
        <v>594</v>
      </c>
      <c r="D275" s="140">
        <v>0</v>
      </c>
      <c r="E275" s="140">
        <v>125.68</v>
      </c>
      <c r="F275" s="163" t="str">
        <f t="shared" si="61"/>
        <v>-</v>
      </c>
    </row>
    <row r="276" ht="12.75" customHeight="1" spans="1:6">
      <c r="A276" s="108">
        <v>3812</v>
      </c>
      <c r="B276" s="109" t="s">
        <v>595</v>
      </c>
      <c r="C276" s="232" t="s">
        <v>596</v>
      </c>
      <c r="D276" s="140">
        <v>130.85</v>
      </c>
      <c r="E276" s="140">
        <v>0</v>
      </c>
      <c r="F276" s="163">
        <f t="shared" si="61"/>
        <v>0</v>
      </c>
    </row>
    <row r="277" ht="12.75" customHeight="1" spans="1:6">
      <c r="A277" s="108" t="s">
        <v>597</v>
      </c>
      <c r="B277" s="109" t="s">
        <v>598</v>
      </c>
      <c r="C277" s="232" t="s">
        <v>597</v>
      </c>
      <c r="D277" s="140">
        <v>0</v>
      </c>
      <c r="E277" s="140">
        <v>0</v>
      </c>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v>0</v>
      </c>
      <c r="F279" s="163" t="str">
        <f t="shared" si="64"/>
        <v>-</v>
      </c>
    </row>
    <row r="280" ht="12.75" customHeight="1" spans="1:6">
      <c r="A280" s="108">
        <v>3822</v>
      </c>
      <c r="B280" s="109" t="s">
        <v>603</v>
      </c>
      <c r="C280" s="232" t="s">
        <v>604</v>
      </c>
      <c r="D280" s="140">
        <v>0</v>
      </c>
      <c r="E280" s="140">
        <v>0</v>
      </c>
      <c r="F280" s="163" t="str">
        <f t="shared" si="64"/>
        <v>-</v>
      </c>
    </row>
    <row r="281" ht="12.75" customHeight="1" spans="1:6">
      <c r="A281" s="108" t="s">
        <v>605</v>
      </c>
      <c r="B281" s="109" t="s">
        <v>606</v>
      </c>
      <c r="C281" s="232" t="s">
        <v>605</v>
      </c>
      <c r="D281" s="140">
        <v>0</v>
      </c>
      <c r="E281" s="140">
        <v>0</v>
      </c>
      <c r="F281" s="163" t="str">
        <f t="shared" si="64"/>
        <v>-</v>
      </c>
    </row>
    <row r="282" ht="24" spans="1:6">
      <c r="A282" s="108" t="s">
        <v>607</v>
      </c>
      <c r="B282" s="109" t="s">
        <v>608</v>
      </c>
      <c r="C282" s="232" t="s">
        <v>607</v>
      </c>
      <c r="D282" s="140">
        <v>0</v>
      </c>
      <c r="E282" s="140">
        <v>0</v>
      </c>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v>0</v>
      </c>
      <c r="F284" s="163" t="str">
        <f t="shared" si="66"/>
        <v>-</v>
      </c>
    </row>
    <row r="285" ht="12.75" customHeight="1" spans="1:6">
      <c r="A285" s="108">
        <v>3832</v>
      </c>
      <c r="B285" s="109" t="s">
        <v>613</v>
      </c>
      <c r="C285" s="232" t="s">
        <v>614</v>
      </c>
      <c r="D285" s="140">
        <v>0</v>
      </c>
      <c r="E285" s="140">
        <v>0</v>
      </c>
      <c r="F285" s="163" t="str">
        <f t="shared" si="66"/>
        <v>-</v>
      </c>
    </row>
    <row r="286" ht="12.75" customHeight="1" spans="1:6">
      <c r="A286" s="108">
        <v>3833</v>
      </c>
      <c r="B286" s="109" t="s">
        <v>615</v>
      </c>
      <c r="C286" s="232" t="s">
        <v>616</v>
      </c>
      <c r="D286" s="140">
        <v>0</v>
      </c>
      <c r="E286" s="140">
        <v>0</v>
      </c>
      <c r="F286" s="163" t="str">
        <f t="shared" si="66"/>
        <v>-</v>
      </c>
    </row>
    <row r="287" ht="12.75" customHeight="1" spans="1:6">
      <c r="A287" s="108">
        <v>3834</v>
      </c>
      <c r="B287" s="109" t="s">
        <v>617</v>
      </c>
      <c r="C287" s="232" t="s">
        <v>618</v>
      </c>
      <c r="D287" s="140">
        <v>0</v>
      </c>
      <c r="E287" s="140">
        <v>0</v>
      </c>
      <c r="F287" s="163" t="str">
        <f t="shared" si="66"/>
        <v>-</v>
      </c>
    </row>
    <row r="288" ht="12.75" customHeight="1" spans="1:6">
      <c r="A288" s="108" t="s">
        <v>619</v>
      </c>
      <c r="B288" s="109" t="s">
        <v>354</v>
      </c>
      <c r="C288" s="232" t="s">
        <v>619</v>
      </c>
      <c r="D288" s="140">
        <v>0</v>
      </c>
      <c r="E288" s="140">
        <v>0</v>
      </c>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4" spans="1:6">
      <c r="A290" s="108">
        <v>3861</v>
      </c>
      <c r="B290" s="109" t="s">
        <v>622</v>
      </c>
      <c r="C290" s="232" t="s">
        <v>623</v>
      </c>
      <c r="D290" s="140">
        <v>0</v>
      </c>
      <c r="E290" s="140">
        <v>0</v>
      </c>
      <c r="F290" s="163" t="str">
        <f t="shared" si="66"/>
        <v>-</v>
      </c>
    </row>
    <row r="291" ht="24" spans="1:6">
      <c r="A291" s="108">
        <v>3862</v>
      </c>
      <c r="B291" s="111" t="s">
        <v>624</v>
      </c>
      <c r="C291" s="232" t="s">
        <v>625</v>
      </c>
      <c r="D291" s="140">
        <v>0</v>
      </c>
      <c r="E291" s="140">
        <v>0</v>
      </c>
      <c r="F291" s="163" t="str">
        <f t="shared" si="66"/>
        <v>-</v>
      </c>
    </row>
    <row r="292" ht="12.75" customHeight="1" spans="1:6">
      <c r="A292" s="108">
        <v>3863</v>
      </c>
      <c r="B292" s="111" t="s">
        <v>626</v>
      </c>
      <c r="C292" s="232" t="s">
        <v>627</v>
      </c>
      <c r="D292" s="140">
        <v>0</v>
      </c>
      <c r="E292" s="140">
        <v>0</v>
      </c>
      <c r="F292" s="163" t="str">
        <f t="shared" si="66"/>
        <v>-</v>
      </c>
    </row>
    <row r="293" ht="12.75" customHeight="1" spans="1:6">
      <c r="A293" s="108" t="s">
        <v>628</v>
      </c>
      <c r="B293" s="111" t="s">
        <v>629</v>
      </c>
      <c r="C293" s="232" t="s">
        <v>628</v>
      </c>
      <c r="D293" s="140">
        <v>0</v>
      </c>
      <c r="E293" s="140">
        <v>0</v>
      </c>
      <c r="F293" s="163" t="str">
        <f t="shared" si="66"/>
        <v>-</v>
      </c>
    </row>
    <row r="294" ht="24" spans="1:6">
      <c r="A294" s="108" t="s">
        <v>630</v>
      </c>
      <c r="B294" s="111" t="s">
        <v>631</v>
      </c>
      <c r="C294" s="232" t="s">
        <v>630</v>
      </c>
      <c r="D294" s="140">
        <v>0</v>
      </c>
      <c r="E294" s="140">
        <v>0</v>
      </c>
      <c r="F294" s="163" t="str">
        <f t="shared" si="66"/>
        <v>-</v>
      </c>
    </row>
    <row r="295" ht="12.75" customHeight="1" spans="1:6">
      <c r="A295" s="108" t="s">
        <v>632</v>
      </c>
      <c r="B295" s="109" t="s">
        <v>633</v>
      </c>
      <c r="C295" s="232" t="s">
        <v>634</v>
      </c>
      <c r="D295" s="140">
        <v>0</v>
      </c>
      <c r="E295" s="140">
        <v>0</v>
      </c>
      <c r="F295" s="163" t="str">
        <f t="shared" ref="F295:F306" si="68">IF(D295&lt;&gt;0,IF(E295/D295&gt;=100,"&gt;&gt;100",E295/D295*100),"-")</f>
        <v>-</v>
      </c>
    </row>
    <row r="296" ht="12.75" customHeight="1" spans="1:6">
      <c r="A296" s="108" t="s">
        <v>632</v>
      </c>
      <c r="B296" s="109" t="s">
        <v>635</v>
      </c>
      <c r="C296" s="232" t="s">
        <v>636</v>
      </c>
      <c r="D296" s="140">
        <v>0</v>
      </c>
      <c r="E296" s="140">
        <v>0</v>
      </c>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523517</v>
      </c>
      <c r="E299" s="138">
        <f>E152-E297+E298</f>
        <v>704311.27</v>
      </c>
      <c r="F299" s="163">
        <f t="shared" si="68"/>
        <v>134.534555706882</v>
      </c>
    </row>
    <row r="300" ht="12.75" customHeight="1" spans="1:6">
      <c r="A300" s="108" t="s">
        <v>632</v>
      </c>
      <c r="B300" s="109" t="s">
        <v>643</v>
      </c>
      <c r="C300" s="232" t="s">
        <v>644</v>
      </c>
      <c r="D300" s="138">
        <f>IF(D6&gt;=D299,D6-D299,0)</f>
        <v>4345.14000000001</v>
      </c>
      <c r="E300" s="138">
        <f>IF(E6&gt;=E299,E6-E299,0)</f>
        <v>0</v>
      </c>
      <c r="F300" s="163">
        <f t="shared" si="68"/>
        <v>0</v>
      </c>
    </row>
    <row r="301" ht="12.75" customHeight="1" spans="1:6">
      <c r="A301" s="108" t="s">
        <v>632</v>
      </c>
      <c r="B301" s="109" t="s">
        <v>645</v>
      </c>
      <c r="C301" s="232" t="s">
        <v>646</v>
      </c>
      <c r="D301" s="138">
        <f>IF(D299&gt;=D6,D299-D6,0)</f>
        <v>0</v>
      </c>
      <c r="E301" s="138">
        <f>IF(E299&gt;=E6,E299-E6,0)</f>
        <v>43648.3500000002</v>
      </c>
      <c r="F301" s="163" t="str">
        <f t="shared" si="68"/>
        <v>-</v>
      </c>
    </row>
    <row r="302" ht="12.75" customHeight="1" spans="1:6">
      <c r="A302" s="108">
        <v>92211</v>
      </c>
      <c r="B302" s="109" t="s">
        <v>647</v>
      </c>
      <c r="C302" s="232" t="s">
        <v>648</v>
      </c>
      <c r="D302" s="140">
        <v>2156.46</v>
      </c>
      <c r="E302" s="140">
        <v>6751.8</v>
      </c>
      <c r="F302" s="163">
        <f t="shared" si="68"/>
        <v>313.096463648758</v>
      </c>
    </row>
    <row r="303" ht="12.75" customHeight="1" spans="1:6">
      <c r="A303" s="108">
        <v>92221</v>
      </c>
      <c r="B303" s="109" t="s">
        <v>649</v>
      </c>
      <c r="C303" s="232" t="s">
        <v>650</v>
      </c>
      <c r="D303" s="140">
        <v>0</v>
      </c>
      <c r="E303" s="140">
        <v>0</v>
      </c>
      <c r="F303" s="163" t="str">
        <f t="shared" si="68"/>
        <v>-</v>
      </c>
    </row>
    <row r="304" ht="12.75" customHeight="1" spans="1:6">
      <c r="A304" s="108">
        <v>96</v>
      </c>
      <c r="B304" s="109" t="s">
        <v>651</v>
      </c>
      <c r="C304" s="232" t="s">
        <v>652</v>
      </c>
      <c r="D304" s="140">
        <v>2487.42</v>
      </c>
      <c r="E304" s="140">
        <v>52915.81</v>
      </c>
      <c r="F304" s="163">
        <f t="shared" si="68"/>
        <v>2127.3371605921</v>
      </c>
    </row>
    <row r="305" ht="12.75" spans="1:6">
      <c r="A305" s="108">
        <v>9661</v>
      </c>
      <c r="B305" s="109" t="s">
        <v>653</v>
      </c>
      <c r="C305" s="232" t="s">
        <v>654</v>
      </c>
      <c r="D305" s="140">
        <v>265.45</v>
      </c>
      <c r="E305" s="140">
        <v>265.45</v>
      </c>
      <c r="F305" s="163">
        <f t="shared" si="68"/>
        <v>100</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v>0</v>
      </c>
      <c r="F311" s="163" t="str">
        <f t="shared" si="72"/>
        <v>-</v>
      </c>
    </row>
    <row r="312" ht="12.75" customHeight="1" spans="1:6">
      <c r="A312" s="108">
        <v>7112</v>
      </c>
      <c r="B312" s="109" t="s">
        <v>666</v>
      </c>
      <c r="C312" s="232" t="s">
        <v>667</v>
      </c>
      <c r="D312" s="140">
        <v>0</v>
      </c>
      <c r="E312" s="140">
        <v>0</v>
      </c>
      <c r="F312" s="163" t="str">
        <f t="shared" si="72"/>
        <v>-</v>
      </c>
    </row>
    <row r="313" ht="12.75" customHeight="1" spans="1:6">
      <c r="A313" s="108">
        <v>7113</v>
      </c>
      <c r="B313" s="109" t="s">
        <v>668</v>
      </c>
      <c r="C313" s="232" t="s">
        <v>669</v>
      </c>
      <c r="D313" s="140">
        <v>0</v>
      </c>
      <c r="E313" s="140">
        <v>0</v>
      </c>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v>0</v>
      </c>
      <c r="F315" s="163" t="str">
        <f t="shared" si="72"/>
        <v>-</v>
      </c>
    </row>
    <row r="316" ht="12.75" customHeight="1" spans="1:6">
      <c r="A316" s="108">
        <v>7122</v>
      </c>
      <c r="B316" s="109" t="s">
        <v>674</v>
      </c>
      <c r="C316" s="232" t="s">
        <v>675</v>
      </c>
      <c r="D316" s="140">
        <v>0</v>
      </c>
      <c r="E316" s="140">
        <v>0</v>
      </c>
      <c r="F316" s="163" t="str">
        <f t="shared" si="72"/>
        <v>-</v>
      </c>
    </row>
    <row r="317" ht="12.75" customHeight="1" spans="1:6">
      <c r="A317" s="108">
        <v>7123</v>
      </c>
      <c r="B317" s="109" t="s">
        <v>676</v>
      </c>
      <c r="C317" s="232" t="s">
        <v>677</v>
      </c>
      <c r="D317" s="140">
        <v>0</v>
      </c>
      <c r="E317" s="140">
        <v>0</v>
      </c>
      <c r="F317" s="163" t="str">
        <f t="shared" si="72"/>
        <v>-</v>
      </c>
    </row>
    <row r="318" ht="12.75" customHeight="1" spans="1:6">
      <c r="A318" s="108">
        <v>7124</v>
      </c>
      <c r="B318" s="109" t="s">
        <v>678</v>
      </c>
      <c r="C318" s="232" t="s">
        <v>679</v>
      </c>
      <c r="D318" s="140">
        <v>0</v>
      </c>
      <c r="E318" s="140">
        <v>0</v>
      </c>
      <c r="F318" s="163" t="str">
        <f t="shared" si="72"/>
        <v>-</v>
      </c>
    </row>
    <row r="319" ht="12.75" customHeight="1" spans="1:6">
      <c r="A319" s="108">
        <v>7125</v>
      </c>
      <c r="B319" s="109" t="s">
        <v>680</v>
      </c>
      <c r="C319" s="232" t="s">
        <v>681</v>
      </c>
      <c r="D319" s="140">
        <v>0</v>
      </c>
      <c r="E319" s="140">
        <v>0</v>
      </c>
      <c r="F319" s="163" t="str">
        <f t="shared" si="72"/>
        <v>-</v>
      </c>
    </row>
    <row r="320" ht="12.75" customHeight="1" spans="1:6">
      <c r="A320" s="108">
        <v>7126</v>
      </c>
      <c r="B320" s="109" t="s">
        <v>682</v>
      </c>
      <c r="C320" s="232" t="s">
        <v>683</v>
      </c>
      <c r="D320" s="140">
        <v>0</v>
      </c>
      <c r="E320" s="140">
        <v>0</v>
      </c>
      <c r="F320" s="163" t="str">
        <f t="shared" si="72"/>
        <v>-</v>
      </c>
    </row>
    <row r="321" ht="24"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v>0</v>
      </c>
      <c r="F323" s="163" t="str">
        <f t="shared" si="72"/>
        <v>-</v>
      </c>
    </row>
    <row r="324" ht="12.75" customHeight="1" spans="1:6">
      <c r="A324" s="108">
        <v>7212</v>
      </c>
      <c r="B324" s="109" t="s">
        <v>690</v>
      </c>
      <c r="C324" s="232" t="s">
        <v>691</v>
      </c>
      <c r="D324" s="140">
        <v>0</v>
      </c>
      <c r="E324" s="140">
        <v>0</v>
      </c>
      <c r="F324" s="163" t="str">
        <f t="shared" si="72"/>
        <v>-</v>
      </c>
    </row>
    <row r="325" ht="12.75" customHeight="1" spans="1:6">
      <c r="A325" s="108">
        <v>7213</v>
      </c>
      <c r="B325" s="109" t="s">
        <v>692</v>
      </c>
      <c r="C325" s="232" t="s">
        <v>693</v>
      </c>
      <c r="D325" s="140">
        <v>0</v>
      </c>
      <c r="E325" s="140">
        <v>0</v>
      </c>
      <c r="F325" s="163" t="str">
        <f t="shared" si="72"/>
        <v>-</v>
      </c>
    </row>
    <row r="326" ht="12.75" customHeight="1" spans="1:6">
      <c r="A326" s="108">
        <v>7214</v>
      </c>
      <c r="B326" s="109" t="s">
        <v>694</v>
      </c>
      <c r="C326" s="232" t="s">
        <v>695</v>
      </c>
      <c r="D326" s="140">
        <v>0</v>
      </c>
      <c r="E326" s="140">
        <v>0</v>
      </c>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v>0</v>
      </c>
      <c r="F328" s="163" t="str">
        <f t="shared" si="72"/>
        <v>-</v>
      </c>
    </row>
    <row r="329" ht="12.75" customHeight="1" spans="1:6">
      <c r="A329" s="108">
        <v>7222</v>
      </c>
      <c r="B329" s="109" t="s">
        <v>700</v>
      </c>
      <c r="C329" s="232" t="s">
        <v>701</v>
      </c>
      <c r="D329" s="140">
        <v>0</v>
      </c>
      <c r="E329" s="140">
        <v>0</v>
      </c>
      <c r="F329" s="163" t="str">
        <f t="shared" si="72"/>
        <v>-</v>
      </c>
    </row>
    <row r="330" ht="12.75" customHeight="1" spans="1:6">
      <c r="A330" s="108">
        <v>7223</v>
      </c>
      <c r="B330" s="109" t="s">
        <v>702</v>
      </c>
      <c r="C330" s="232" t="s">
        <v>703</v>
      </c>
      <c r="D330" s="140">
        <v>0</v>
      </c>
      <c r="E330" s="140">
        <v>0</v>
      </c>
      <c r="F330" s="163" t="str">
        <f t="shared" si="72"/>
        <v>-</v>
      </c>
    </row>
    <row r="331" ht="12.75" customHeight="1" spans="1:6">
      <c r="A331" s="108">
        <v>7224</v>
      </c>
      <c r="B331" s="109" t="s">
        <v>704</v>
      </c>
      <c r="C331" s="232" t="s">
        <v>705</v>
      </c>
      <c r="D331" s="140">
        <v>0</v>
      </c>
      <c r="E331" s="140">
        <v>0</v>
      </c>
      <c r="F331" s="163" t="str">
        <f t="shared" si="72"/>
        <v>-</v>
      </c>
    </row>
    <row r="332" ht="12.75" customHeight="1" spans="1:6">
      <c r="A332" s="110">
        <v>7225</v>
      </c>
      <c r="B332" s="111" t="s">
        <v>706</v>
      </c>
      <c r="C332" s="233" t="s">
        <v>707</v>
      </c>
      <c r="D332" s="141">
        <v>0</v>
      </c>
      <c r="E332" s="141">
        <v>0</v>
      </c>
      <c r="F332" s="163" t="str">
        <f t="shared" si="72"/>
        <v>-</v>
      </c>
    </row>
    <row r="333" ht="12.75" customHeight="1" spans="1:6">
      <c r="A333" s="108">
        <v>7226</v>
      </c>
      <c r="B333" s="109" t="s">
        <v>708</v>
      </c>
      <c r="C333" s="232" t="s">
        <v>709</v>
      </c>
      <c r="D333" s="140">
        <v>0</v>
      </c>
      <c r="E333" s="140">
        <v>0</v>
      </c>
      <c r="F333" s="163" t="str">
        <f t="shared" si="72"/>
        <v>-</v>
      </c>
    </row>
    <row r="334" ht="12.75" customHeight="1" spans="1:6">
      <c r="A334" s="108">
        <v>7227</v>
      </c>
      <c r="B334" s="109" t="s">
        <v>710</v>
      </c>
      <c r="C334" s="232" t="s">
        <v>711</v>
      </c>
      <c r="D334" s="140">
        <v>0</v>
      </c>
      <c r="E334" s="140">
        <v>0</v>
      </c>
      <c r="F334" s="163" t="str">
        <f t="shared" si="72"/>
        <v>-</v>
      </c>
    </row>
    <row r="335" ht="12.75" customHeight="1" spans="1:6">
      <c r="A335" s="108" t="s">
        <v>712</v>
      </c>
      <c r="B335" s="109" t="s">
        <v>713</v>
      </c>
      <c r="C335" s="232" t="s">
        <v>712</v>
      </c>
      <c r="D335" s="140">
        <v>0</v>
      </c>
      <c r="E335" s="140">
        <v>0</v>
      </c>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v>0</v>
      </c>
      <c r="F337" s="163" t="str">
        <f t="shared" si="72"/>
        <v>-</v>
      </c>
    </row>
    <row r="338" ht="12.75" customHeight="1" spans="1:6">
      <c r="A338" s="108">
        <v>7232</v>
      </c>
      <c r="B338" s="109" t="s">
        <v>718</v>
      </c>
      <c r="C338" s="232" t="s">
        <v>719</v>
      </c>
      <c r="D338" s="140">
        <v>0</v>
      </c>
      <c r="E338" s="140">
        <v>0</v>
      </c>
      <c r="F338" s="163" t="str">
        <f t="shared" si="72"/>
        <v>-</v>
      </c>
    </row>
    <row r="339" ht="12.75" customHeight="1" spans="1:6">
      <c r="A339" s="108">
        <v>7233</v>
      </c>
      <c r="B339" s="109" t="s">
        <v>720</v>
      </c>
      <c r="C339" s="232" t="s">
        <v>721</v>
      </c>
      <c r="D339" s="140">
        <v>0</v>
      </c>
      <c r="E339" s="140">
        <v>0</v>
      </c>
      <c r="F339" s="163" t="str">
        <f t="shared" si="72"/>
        <v>-</v>
      </c>
    </row>
    <row r="340" ht="12.75" customHeight="1" spans="1:6">
      <c r="A340" s="108">
        <v>7234</v>
      </c>
      <c r="B340" s="162" t="s">
        <v>722</v>
      </c>
      <c r="C340" s="232" t="s">
        <v>723</v>
      </c>
      <c r="D340" s="140">
        <v>0</v>
      </c>
      <c r="E340" s="140">
        <v>0</v>
      </c>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v>0</v>
      </c>
      <c r="F342" s="163" t="str">
        <f t="shared" si="72"/>
        <v>-</v>
      </c>
    </row>
    <row r="343" ht="12.75" customHeight="1" spans="1:6">
      <c r="A343" s="108">
        <v>7242</v>
      </c>
      <c r="B343" s="109" t="s">
        <v>728</v>
      </c>
      <c r="C343" s="232" t="s">
        <v>729</v>
      </c>
      <c r="D343" s="140">
        <v>0</v>
      </c>
      <c r="E343" s="140">
        <v>0</v>
      </c>
      <c r="F343" s="163" t="str">
        <f t="shared" si="72"/>
        <v>-</v>
      </c>
    </row>
    <row r="344" ht="12.75" customHeight="1" spans="1:6">
      <c r="A344" s="108">
        <v>7243</v>
      </c>
      <c r="B344" s="109" t="s">
        <v>730</v>
      </c>
      <c r="C344" s="232" t="s">
        <v>731</v>
      </c>
      <c r="D344" s="140">
        <v>0</v>
      </c>
      <c r="E344" s="140">
        <v>0</v>
      </c>
      <c r="F344" s="163" t="str">
        <f t="shared" si="72"/>
        <v>-</v>
      </c>
    </row>
    <row r="345" ht="12.75" customHeight="1" spans="1:6">
      <c r="A345" s="108">
        <v>7244</v>
      </c>
      <c r="B345" s="109" t="s">
        <v>732</v>
      </c>
      <c r="C345" s="232" t="s">
        <v>733</v>
      </c>
      <c r="D345" s="140">
        <v>0</v>
      </c>
      <c r="E345" s="140">
        <v>0</v>
      </c>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v>0</v>
      </c>
      <c r="F347" s="163" t="str">
        <f t="shared" si="72"/>
        <v>-</v>
      </c>
    </row>
    <row r="348" ht="12.75" customHeight="1" spans="1:6">
      <c r="A348" s="108">
        <v>7252</v>
      </c>
      <c r="B348" s="109" t="s">
        <v>738</v>
      </c>
      <c r="C348" s="232" t="s">
        <v>739</v>
      </c>
      <c r="D348" s="140">
        <v>0</v>
      </c>
      <c r="E348" s="140">
        <v>0</v>
      </c>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v>0</v>
      </c>
      <c r="F350" s="163" t="str">
        <f t="shared" si="72"/>
        <v>-</v>
      </c>
    </row>
    <row r="351" ht="12.75" customHeight="1" spans="1:6">
      <c r="A351" s="108">
        <v>7262</v>
      </c>
      <c r="B351" s="109" t="s">
        <v>744</v>
      </c>
      <c r="C351" s="232" t="s">
        <v>745</v>
      </c>
      <c r="D351" s="140">
        <v>0</v>
      </c>
      <c r="E351" s="140">
        <v>0</v>
      </c>
      <c r="F351" s="163" t="str">
        <f t="shared" si="72"/>
        <v>-</v>
      </c>
    </row>
    <row r="352" ht="12.75" customHeight="1" spans="1:6">
      <c r="A352" s="108">
        <v>7263</v>
      </c>
      <c r="B352" s="109" t="s">
        <v>746</v>
      </c>
      <c r="C352" s="232" t="s">
        <v>747</v>
      </c>
      <c r="D352" s="140">
        <v>0</v>
      </c>
      <c r="E352" s="140">
        <v>0</v>
      </c>
      <c r="F352" s="163" t="str">
        <f t="shared" si="72"/>
        <v>-</v>
      </c>
    </row>
    <row r="353" ht="12.75" customHeight="1" spans="1:6">
      <c r="A353" s="108">
        <v>7264</v>
      </c>
      <c r="B353" s="109" t="s">
        <v>748</v>
      </c>
      <c r="C353" s="232" t="s">
        <v>749</v>
      </c>
      <c r="D353" s="140">
        <v>0</v>
      </c>
      <c r="E353" s="140">
        <v>0</v>
      </c>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v>0</v>
      </c>
      <c r="F356" s="163" t="str">
        <f t="shared" si="72"/>
        <v>-</v>
      </c>
    </row>
    <row r="357" ht="12.75" customHeight="1" spans="1:6">
      <c r="A357" s="108">
        <v>7312</v>
      </c>
      <c r="B357" s="109" t="s">
        <v>756</v>
      </c>
      <c r="C357" s="232" t="s">
        <v>757</v>
      </c>
      <c r="D357" s="140">
        <v>0</v>
      </c>
      <c r="E357" s="140">
        <v>0</v>
      </c>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v>0</v>
      </c>
      <c r="F359" s="163" t="str">
        <f t="shared" si="72"/>
        <v>-</v>
      </c>
    </row>
    <row r="360" ht="12.75" customHeight="1" spans="1:6">
      <c r="A360" s="108">
        <v>4</v>
      </c>
      <c r="B360" s="109" t="s">
        <v>762</v>
      </c>
      <c r="C360" s="232" t="s">
        <v>763</v>
      </c>
      <c r="D360" s="138">
        <f t="shared" ref="D360:E360" si="86">D361+D373+D406+D410+D412</f>
        <v>6819.77</v>
      </c>
      <c r="E360" s="138">
        <f t="shared" si="86"/>
        <v>5244.4</v>
      </c>
      <c r="F360" s="163">
        <f t="shared" si="72"/>
        <v>76.899954104024</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v>0</v>
      </c>
      <c r="F363" s="163" t="str">
        <f t="shared" si="72"/>
        <v>-</v>
      </c>
    </row>
    <row r="364" ht="12.75" customHeight="1" spans="1:6">
      <c r="A364" s="108">
        <v>4112</v>
      </c>
      <c r="B364" s="109" t="s">
        <v>666</v>
      </c>
      <c r="C364" s="232" t="s">
        <v>769</v>
      </c>
      <c r="D364" s="140">
        <v>0</v>
      </c>
      <c r="E364" s="140">
        <v>0</v>
      </c>
      <c r="F364" s="163" t="str">
        <f t="shared" si="72"/>
        <v>-</v>
      </c>
    </row>
    <row r="365" ht="12.75" customHeight="1" spans="1:6">
      <c r="A365" s="108">
        <v>4113</v>
      </c>
      <c r="B365" s="109" t="s">
        <v>770</v>
      </c>
      <c r="C365" s="232" t="s">
        <v>771</v>
      </c>
      <c r="D365" s="140">
        <v>0</v>
      </c>
      <c r="E365" s="140">
        <v>0</v>
      </c>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v>0</v>
      </c>
      <c r="F367" s="163" t="str">
        <f t="shared" si="72"/>
        <v>-</v>
      </c>
    </row>
    <row r="368" ht="12.75" customHeight="1" spans="1:6">
      <c r="A368" s="108">
        <v>4122</v>
      </c>
      <c r="B368" s="109" t="s">
        <v>674</v>
      </c>
      <c r="C368" s="232" t="s">
        <v>775</v>
      </c>
      <c r="D368" s="140">
        <v>0</v>
      </c>
      <c r="E368" s="140">
        <v>0</v>
      </c>
      <c r="F368" s="163" t="str">
        <f t="shared" si="72"/>
        <v>-</v>
      </c>
    </row>
    <row r="369" ht="12.75" customHeight="1" spans="1:6">
      <c r="A369" s="108">
        <v>4123</v>
      </c>
      <c r="B369" s="109" t="s">
        <v>676</v>
      </c>
      <c r="C369" s="232" t="s">
        <v>776</v>
      </c>
      <c r="D369" s="140">
        <v>0</v>
      </c>
      <c r="E369" s="140">
        <v>0</v>
      </c>
      <c r="F369" s="163" t="str">
        <f t="shared" si="72"/>
        <v>-</v>
      </c>
    </row>
    <row r="370" ht="12.75" customHeight="1" spans="1:6">
      <c r="A370" s="108">
        <v>4124</v>
      </c>
      <c r="B370" s="109" t="s">
        <v>678</v>
      </c>
      <c r="C370" s="232" t="s">
        <v>777</v>
      </c>
      <c r="D370" s="140">
        <v>0</v>
      </c>
      <c r="E370" s="140">
        <v>0</v>
      </c>
      <c r="F370" s="163" t="str">
        <f t="shared" si="72"/>
        <v>-</v>
      </c>
    </row>
    <row r="371" ht="12.75" customHeight="1" spans="1:6">
      <c r="A371" s="108">
        <v>4125</v>
      </c>
      <c r="B371" s="109" t="s">
        <v>680</v>
      </c>
      <c r="C371" s="232" t="s">
        <v>778</v>
      </c>
      <c r="D371" s="140">
        <v>0</v>
      </c>
      <c r="E371" s="140">
        <v>0</v>
      </c>
      <c r="F371" s="163" t="str">
        <f t="shared" si="72"/>
        <v>-</v>
      </c>
    </row>
    <row r="372" ht="12.75" customHeight="1" spans="1:6">
      <c r="A372" s="108">
        <v>4126</v>
      </c>
      <c r="B372" s="109" t="s">
        <v>682</v>
      </c>
      <c r="C372" s="232" t="s">
        <v>779</v>
      </c>
      <c r="D372" s="140">
        <v>0</v>
      </c>
      <c r="E372" s="140">
        <v>0</v>
      </c>
      <c r="F372" s="163" t="str">
        <f t="shared" si="72"/>
        <v>-</v>
      </c>
    </row>
    <row r="373" ht="24" spans="1:6">
      <c r="A373" s="108">
        <v>42</v>
      </c>
      <c r="B373" s="162" t="s">
        <v>780</v>
      </c>
      <c r="C373" s="232" t="s">
        <v>781</v>
      </c>
      <c r="D373" s="138">
        <f t="shared" ref="D373:E373" si="90">D374+D379+D388+D393+D398+D401</f>
        <v>6819.77</v>
      </c>
      <c r="E373" s="138">
        <f t="shared" si="90"/>
        <v>5244.4</v>
      </c>
      <c r="F373" s="163">
        <f t="shared" si="72"/>
        <v>76.899954104024</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v>0</v>
      </c>
      <c r="F375" s="163" t="str">
        <f t="shared" si="72"/>
        <v>-</v>
      </c>
    </row>
    <row r="376" ht="12.75" customHeight="1" spans="1:6">
      <c r="A376" s="108">
        <v>4212</v>
      </c>
      <c r="B376" s="109" t="s">
        <v>690</v>
      </c>
      <c r="C376" s="232" t="s">
        <v>785</v>
      </c>
      <c r="D376" s="140">
        <v>0</v>
      </c>
      <c r="E376" s="140">
        <v>0</v>
      </c>
      <c r="F376" s="163" t="str">
        <f t="shared" si="72"/>
        <v>-</v>
      </c>
    </row>
    <row r="377" ht="12.75" customHeight="1" spans="1:6">
      <c r="A377" s="108">
        <v>4213</v>
      </c>
      <c r="B377" s="109" t="s">
        <v>692</v>
      </c>
      <c r="C377" s="232" t="s">
        <v>786</v>
      </c>
      <c r="D377" s="140">
        <v>0</v>
      </c>
      <c r="E377" s="140">
        <v>0</v>
      </c>
      <c r="F377" s="163" t="str">
        <f t="shared" si="72"/>
        <v>-</v>
      </c>
    </row>
    <row r="378" ht="12.75" customHeight="1" spans="1:6">
      <c r="A378" s="108">
        <v>4214</v>
      </c>
      <c r="B378" s="109" t="s">
        <v>694</v>
      </c>
      <c r="C378" s="232" t="s">
        <v>787</v>
      </c>
      <c r="D378" s="140">
        <v>0</v>
      </c>
      <c r="E378" s="140">
        <v>0</v>
      </c>
      <c r="F378" s="163" t="str">
        <f t="shared" si="72"/>
        <v>-</v>
      </c>
    </row>
    <row r="379" ht="12.75" customHeight="1" spans="1:6">
      <c r="A379" s="108">
        <v>422</v>
      </c>
      <c r="B379" s="109" t="s">
        <v>788</v>
      </c>
      <c r="C379" s="232" t="s">
        <v>789</v>
      </c>
      <c r="D379" s="138">
        <f t="shared" ref="D379:E379" si="92">SUM(D380:D387)</f>
        <v>2337.5</v>
      </c>
      <c r="E379" s="138">
        <f t="shared" si="92"/>
        <v>0</v>
      </c>
      <c r="F379" s="163">
        <f t="shared" si="72"/>
        <v>0</v>
      </c>
    </row>
    <row r="380" ht="12.75" customHeight="1" spans="1:6">
      <c r="A380" s="108">
        <v>4221</v>
      </c>
      <c r="B380" s="109" t="s">
        <v>698</v>
      </c>
      <c r="C380" s="232" t="s">
        <v>790</v>
      </c>
      <c r="D380" s="140">
        <v>0</v>
      </c>
      <c r="E380" s="140">
        <v>0</v>
      </c>
      <c r="F380" s="163" t="str">
        <f t="shared" si="72"/>
        <v>-</v>
      </c>
    </row>
    <row r="381" ht="12.75" customHeight="1" spans="1:6">
      <c r="A381" s="108">
        <v>4222</v>
      </c>
      <c r="B381" s="109" t="s">
        <v>791</v>
      </c>
      <c r="C381" s="232" t="s">
        <v>792</v>
      </c>
      <c r="D381" s="140">
        <v>0</v>
      </c>
      <c r="E381" s="140">
        <v>0</v>
      </c>
      <c r="F381" s="163" t="str">
        <f t="shared" si="72"/>
        <v>-</v>
      </c>
    </row>
    <row r="382" ht="12.75" customHeight="1" spans="1:6">
      <c r="A382" s="108">
        <v>4223</v>
      </c>
      <c r="B382" s="109" t="s">
        <v>702</v>
      </c>
      <c r="C382" s="232" t="s">
        <v>793</v>
      </c>
      <c r="D382" s="140">
        <v>0</v>
      </c>
      <c r="E382" s="140">
        <v>0</v>
      </c>
      <c r="F382" s="163" t="str">
        <f t="shared" si="72"/>
        <v>-</v>
      </c>
    </row>
    <row r="383" ht="12.75" customHeight="1" spans="1:6">
      <c r="A383" s="108">
        <v>4224</v>
      </c>
      <c r="B383" s="109" t="s">
        <v>704</v>
      </c>
      <c r="C383" s="232" t="s">
        <v>794</v>
      </c>
      <c r="D383" s="140">
        <v>0</v>
      </c>
      <c r="E383" s="140">
        <v>0</v>
      </c>
      <c r="F383" s="163" t="str">
        <f t="shared" si="72"/>
        <v>-</v>
      </c>
    </row>
    <row r="384" ht="12.75" customHeight="1" spans="1:6">
      <c r="A384" s="110">
        <v>4225</v>
      </c>
      <c r="B384" s="111" t="s">
        <v>706</v>
      </c>
      <c r="C384" s="233" t="s">
        <v>795</v>
      </c>
      <c r="D384" s="141">
        <v>0</v>
      </c>
      <c r="E384" s="141">
        <v>0</v>
      </c>
      <c r="F384" s="195" t="str">
        <f t="shared" si="72"/>
        <v>-</v>
      </c>
    </row>
    <row r="385" ht="12.75" customHeight="1" spans="1:6">
      <c r="A385" s="108">
        <v>4226</v>
      </c>
      <c r="B385" s="109" t="s">
        <v>708</v>
      </c>
      <c r="C385" s="232" t="s">
        <v>796</v>
      </c>
      <c r="D385" s="140">
        <v>0</v>
      </c>
      <c r="E385" s="140">
        <v>0</v>
      </c>
      <c r="F385" s="163" t="str">
        <f t="shared" si="72"/>
        <v>-</v>
      </c>
    </row>
    <row r="386" ht="12.75" customHeight="1" spans="1:6">
      <c r="A386" s="108">
        <v>4227</v>
      </c>
      <c r="B386" s="162" t="s">
        <v>710</v>
      </c>
      <c r="C386" s="232" t="s">
        <v>797</v>
      </c>
      <c r="D386" s="140">
        <v>2337.5</v>
      </c>
      <c r="E386" s="140">
        <v>0</v>
      </c>
      <c r="F386" s="163">
        <f t="shared" si="72"/>
        <v>0</v>
      </c>
    </row>
    <row r="387" ht="12.75" customHeight="1" spans="1:6">
      <c r="A387" s="108" t="s">
        <v>798</v>
      </c>
      <c r="B387" s="162" t="s">
        <v>713</v>
      </c>
      <c r="C387" s="232" t="s">
        <v>798</v>
      </c>
      <c r="D387" s="140">
        <v>0</v>
      </c>
      <c r="E387" s="140">
        <v>0</v>
      </c>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v>0</v>
      </c>
      <c r="F389" s="163" t="str">
        <f t="shared" si="72"/>
        <v>-</v>
      </c>
    </row>
    <row r="390" ht="12.75" customHeight="1" spans="1:6">
      <c r="A390" s="108">
        <v>4232</v>
      </c>
      <c r="B390" s="109" t="s">
        <v>718</v>
      </c>
      <c r="C390" s="232" t="s">
        <v>802</v>
      </c>
      <c r="D390" s="140">
        <v>0</v>
      </c>
      <c r="E390" s="140">
        <v>0</v>
      </c>
      <c r="F390" s="163" t="str">
        <f t="shared" si="72"/>
        <v>-</v>
      </c>
    </row>
    <row r="391" ht="12.75" customHeight="1" spans="1:6">
      <c r="A391" s="108">
        <v>4233</v>
      </c>
      <c r="B391" s="109" t="s">
        <v>720</v>
      </c>
      <c r="C391" s="232" t="s">
        <v>803</v>
      </c>
      <c r="D391" s="140">
        <v>0</v>
      </c>
      <c r="E391" s="140">
        <v>0</v>
      </c>
      <c r="F391" s="163" t="str">
        <f t="shared" si="72"/>
        <v>-</v>
      </c>
    </row>
    <row r="392" ht="12.75" customHeight="1" spans="1:6">
      <c r="A392" s="108">
        <v>4234</v>
      </c>
      <c r="B392" s="162" t="s">
        <v>722</v>
      </c>
      <c r="C392" s="232" t="s">
        <v>804</v>
      </c>
      <c r="D392" s="140">
        <v>0</v>
      </c>
      <c r="E392" s="140">
        <v>0</v>
      </c>
      <c r="F392" s="163" t="str">
        <f t="shared" si="72"/>
        <v>-</v>
      </c>
    </row>
    <row r="393" ht="12.75" customHeight="1" spans="1:6">
      <c r="A393" s="108">
        <v>424</v>
      </c>
      <c r="B393" s="109" t="s">
        <v>805</v>
      </c>
      <c r="C393" s="232" t="s">
        <v>806</v>
      </c>
      <c r="D393" s="138">
        <f t="shared" ref="D393:E393" si="94">SUM(D394:D397)</f>
        <v>4482.27</v>
      </c>
      <c r="E393" s="138">
        <f t="shared" si="94"/>
        <v>5244.4</v>
      </c>
      <c r="F393" s="163">
        <f t="shared" si="72"/>
        <v>117.003214888884</v>
      </c>
    </row>
    <row r="394" ht="12.75" customHeight="1" spans="1:6">
      <c r="A394" s="108">
        <v>4241</v>
      </c>
      <c r="B394" s="109" t="s">
        <v>807</v>
      </c>
      <c r="C394" s="232" t="s">
        <v>808</v>
      </c>
      <c r="D394" s="140">
        <v>4482.27</v>
      </c>
      <c r="E394" s="140">
        <v>5244.4</v>
      </c>
      <c r="F394" s="163">
        <f t="shared" si="72"/>
        <v>117.003214888884</v>
      </c>
    </row>
    <row r="395" ht="12.75" customHeight="1" spans="1:6">
      <c r="A395" s="108">
        <v>4242</v>
      </c>
      <c r="B395" s="109" t="s">
        <v>728</v>
      </c>
      <c r="C395" s="232" t="s">
        <v>809</v>
      </c>
      <c r="D395" s="140">
        <v>0</v>
      </c>
      <c r="E395" s="140">
        <v>0</v>
      </c>
      <c r="F395" s="163" t="str">
        <f t="shared" si="72"/>
        <v>-</v>
      </c>
    </row>
    <row r="396" ht="12.75" customHeight="1" spans="1:6">
      <c r="A396" s="108">
        <v>4243</v>
      </c>
      <c r="B396" s="109" t="s">
        <v>730</v>
      </c>
      <c r="C396" s="232" t="s">
        <v>810</v>
      </c>
      <c r="D396" s="140">
        <v>0</v>
      </c>
      <c r="E396" s="140">
        <v>0</v>
      </c>
      <c r="F396" s="163" t="str">
        <f t="shared" si="72"/>
        <v>-</v>
      </c>
    </row>
    <row r="397" ht="12.75" customHeight="1" spans="1:6">
      <c r="A397" s="108">
        <v>4244</v>
      </c>
      <c r="B397" s="109" t="s">
        <v>732</v>
      </c>
      <c r="C397" s="232" t="s">
        <v>811</v>
      </c>
      <c r="D397" s="140">
        <v>0</v>
      </c>
      <c r="E397" s="140">
        <v>0</v>
      </c>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v>0</v>
      </c>
      <c r="F399" s="163" t="str">
        <f t="shared" si="72"/>
        <v>-</v>
      </c>
    </row>
    <row r="400" ht="12.75" customHeight="1" spans="1:6">
      <c r="A400" s="108">
        <v>4252</v>
      </c>
      <c r="B400" s="109" t="s">
        <v>738</v>
      </c>
      <c r="C400" s="232" t="s">
        <v>816</v>
      </c>
      <c r="D400" s="140">
        <v>0</v>
      </c>
      <c r="E400" s="140">
        <v>0</v>
      </c>
      <c r="F400" s="163" t="str">
        <f t="shared" si="72"/>
        <v>-</v>
      </c>
    </row>
    <row r="401" ht="12.75" customHeight="1" spans="1:6">
      <c r="A401" s="108">
        <v>426</v>
      </c>
      <c r="B401" s="109" t="s">
        <v>817</v>
      </c>
      <c r="C401" s="232" t="s">
        <v>818</v>
      </c>
      <c r="D401" s="138">
        <f t="shared" ref="D401:E401" si="96">SUM(D402:D405)</f>
        <v>0</v>
      </c>
      <c r="E401" s="138">
        <f t="shared" si="96"/>
        <v>0</v>
      </c>
      <c r="F401" s="163" t="str">
        <f t="shared" si="72"/>
        <v>-</v>
      </c>
    </row>
    <row r="402" ht="12.75" customHeight="1" spans="1:6">
      <c r="A402" s="108">
        <v>4261</v>
      </c>
      <c r="B402" s="109" t="s">
        <v>742</v>
      </c>
      <c r="C402" s="232" t="s">
        <v>819</v>
      </c>
      <c r="D402" s="140">
        <v>0</v>
      </c>
      <c r="E402" s="140">
        <v>0</v>
      </c>
      <c r="F402" s="163" t="str">
        <f t="shared" si="72"/>
        <v>-</v>
      </c>
    </row>
    <row r="403" ht="12.75" customHeight="1" spans="1:6">
      <c r="A403" s="108">
        <v>4262</v>
      </c>
      <c r="B403" s="109" t="s">
        <v>744</v>
      </c>
      <c r="C403" s="232" t="s">
        <v>820</v>
      </c>
      <c r="D403" s="140">
        <v>0</v>
      </c>
      <c r="E403" s="140">
        <v>0</v>
      </c>
      <c r="F403" s="163" t="str">
        <f t="shared" si="72"/>
        <v>-</v>
      </c>
    </row>
    <row r="404" ht="12.75" customHeight="1" spans="1:6">
      <c r="A404" s="108">
        <v>4263</v>
      </c>
      <c r="B404" s="109" t="s">
        <v>746</v>
      </c>
      <c r="C404" s="232" t="s">
        <v>821</v>
      </c>
      <c r="D404" s="140">
        <v>0</v>
      </c>
      <c r="E404" s="140">
        <v>0</v>
      </c>
      <c r="F404" s="163" t="str">
        <f t="shared" si="72"/>
        <v>-</v>
      </c>
    </row>
    <row r="405" ht="12.75" customHeight="1" spans="1:6">
      <c r="A405" s="108">
        <v>4264</v>
      </c>
      <c r="B405" s="109" t="s">
        <v>748</v>
      </c>
      <c r="C405" s="232" t="s">
        <v>822</v>
      </c>
      <c r="D405" s="140">
        <v>0</v>
      </c>
      <c r="E405" s="140">
        <v>0</v>
      </c>
      <c r="F405" s="163" t="str">
        <f t="shared" si="72"/>
        <v>-</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v>0</v>
      </c>
      <c r="F408" s="163" t="str">
        <f t="shared" si="72"/>
        <v>-</v>
      </c>
    </row>
    <row r="409" ht="12.75" customHeight="1" spans="1:6">
      <c r="A409" s="108">
        <v>4312</v>
      </c>
      <c r="B409" s="109" t="s">
        <v>756</v>
      </c>
      <c r="C409" s="232" t="s">
        <v>828</v>
      </c>
      <c r="D409" s="140">
        <v>0</v>
      </c>
      <c r="E409" s="140">
        <v>0</v>
      </c>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v>0</v>
      </c>
      <c r="F411" s="163" t="str">
        <f t="shared" si="72"/>
        <v>-</v>
      </c>
    </row>
    <row r="412" ht="12.75" customHeight="1" spans="1:6">
      <c r="A412" s="108">
        <v>45</v>
      </c>
      <c r="B412" s="109" t="s">
        <v>833</v>
      </c>
      <c r="C412" s="232" t="s">
        <v>834</v>
      </c>
      <c r="D412" s="138">
        <f t="shared" ref="D412:E412" si="100">SUM(D413:D416)</f>
        <v>0</v>
      </c>
      <c r="E412" s="138">
        <f t="shared" si="100"/>
        <v>0</v>
      </c>
      <c r="F412" s="163" t="str">
        <f t="shared" si="72"/>
        <v>-</v>
      </c>
    </row>
    <row r="413" ht="12.75" customHeight="1" spans="1:6">
      <c r="A413" s="108">
        <v>451</v>
      </c>
      <c r="B413" s="109" t="s">
        <v>835</v>
      </c>
      <c r="C413" s="232" t="s">
        <v>836</v>
      </c>
      <c r="D413" s="140">
        <v>0</v>
      </c>
      <c r="E413" s="140">
        <v>0</v>
      </c>
      <c r="F413" s="163" t="str">
        <f t="shared" si="72"/>
        <v>-</v>
      </c>
    </row>
    <row r="414" ht="12.75" customHeight="1" spans="1:6">
      <c r="A414" s="108">
        <v>452</v>
      </c>
      <c r="B414" s="109" t="s">
        <v>837</v>
      </c>
      <c r="C414" s="232" t="s">
        <v>838</v>
      </c>
      <c r="D414" s="140">
        <v>0</v>
      </c>
      <c r="E414" s="140">
        <v>0</v>
      </c>
      <c r="F414" s="163" t="str">
        <f t="shared" si="72"/>
        <v>-</v>
      </c>
    </row>
    <row r="415" ht="12.75" customHeight="1" spans="1:6">
      <c r="A415" s="108">
        <v>453</v>
      </c>
      <c r="B415" s="109" t="s">
        <v>839</v>
      </c>
      <c r="C415" s="232" t="s">
        <v>840</v>
      </c>
      <c r="D415" s="140">
        <v>0</v>
      </c>
      <c r="E415" s="140">
        <v>0</v>
      </c>
      <c r="F415" s="163" t="str">
        <f t="shared" si="72"/>
        <v>-</v>
      </c>
    </row>
    <row r="416" ht="12.75" customHeight="1" spans="1:6">
      <c r="A416" s="108">
        <v>454</v>
      </c>
      <c r="B416" s="109" t="s">
        <v>841</v>
      </c>
      <c r="C416" s="232" t="s">
        <v>842</v>
      </c>
      <c r="D416" s="140">
        <v>0</v>
      </c>
      <c r="E416" s="140">
        <v>0</v>
      </c>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6819.77</v>
      </c>
      <c r="E418" s="138">
        <f t="shared" si="102"/>
        <v>5244.4</v>
      </c>
      <c r="F418" s="163">
        <f t="shared" si="72"/>
        <v>76.899954104024</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1684.58</v>
      </c>
      <c r="E420" s="140">
        <v>8504.35</v>
      </c>
      <c r="F420" s="163">
        <f t="shared" si="72"/>
        <v>504.835033064621</v>
      </c>
    </row>
    <row r="421" ht="12.75" customHeight="1" spans="1:6">
      <c r="A421" s="108">
        <v>97</v>
      </c>
      <c r="B421" s="109" t="s">
        <v>851</v>
      </c>
      <c r="C421" s="232" t="s">
        <v>852</v>
      </c>
      <c r="D421" s="140">
        <v>0</v>
      </c>
      <c r="E421" s="140">
        <v>0</v>
      </c>
      <c r="F421" s="163" t="str">
        <f t="shared" si="72"/>
        <v>-</v>
      </c>
    </row>
    <row r="422" ht="12.75" customHeight="1" spans="1:6">
      <c r="A422" s="108" t="s">
        <v>632</v>
      </c>
      <c r="B422" s="109" t="s">
        <v>853</v>
      </c>
      <c r="C422" s="232" t="s">
        <v>854</v>
      </c>
      <c r="D422" s="138">
        <f>D6+D308</f>
        <v>527862.14</v>
      </c>
      <c r="E422" s="138">
        <f>E6+E308</f>
        <v>660662.92</v>
      </c>
      <c r="F422" s="163">
        <f t="shared" si="72"/>
        <v>125.158231654954</v>
      </c>
    </row>
    <row r="423" ht="12.75" customHeight="1" spans="1:6">
      <c r="A423" s="108" t="s">
        <v>632</v>
      </c>
      <c r="B423" s="109" t="s">
        <v>855</v>
      </c>
      <c r="C423" s="232" t="s">
        <v>856</v>
      </c>
      <c r="D423" s="138">
        <f t="shared" ref="D423:E423" si="103">D299+D360</f>
        <v>530336.77</v>
      </c>
      <c r="E423" s="138">
        <f t="shared" si="103"/>
        <v>709555.67</v>
      </c>
      <c r="F423" s="163">
        <f t="shared" si="72"/>
        <v>133.793413947142</v>
      </c>
    </row>
    <row r="424" ht="12.75" customHeight="1" spans="1:6">
      <c r="A424" s="108" t="s">
        <v>632</v>
      </c>
      <c r="B424" s="109" t="s">
        <v>857</v>
      </c>
      <c r="C424" s="232" t="s">
        <v>858</v>
      </c>
      <c r="D424" s="138">
        <f t="shared" ref="D424:E424" si="104">IF(D422&gt;=D423,D422-D423,0)</f>
        <v>0</v>
      </c>
      <c r="E424" s="138">
        <f t="shared" si="104"/>
        <v>0</v>
      </c>
      <c r="F424" s="163" t="str">
        <f t="shared" si="72"/>
        <v>-</v>
      </c>
    </row>
    <row r="425" ht="12.75" customHeight="1" spans="1:6">
      <c r="A425" s="108" t="s">
        <v>632</v>
      </c>
      <c r="B425" s="109" t="s">
        <v>859</v>
      </c>
      <c r="C425" s="232" t="s">
        <v>860</v>
      </c>
      <c r="D425" s="138">
        <f t="shared" ref="D425:E425" si="105">IF(D423&gt;=D422,D423-D422,0)</f>
        <v>2474.63</v>
      </c>
      <c r="E425" s="138">
        <f t="shared" si="105"/>
        <v>48892.7500000002</v>
      </c>
      <c r="F425" s="163">
        <f t="shared" si="72"/>
        <v>1975.76001260795</v>
      </c>
    </row>
    <row r="426" ht="12.75" customHeight="1" spans="1:6">
      <c r="A426" s="239" t="s">
        <v>861</v>
      </c>
      <c r="B426" s="162" t="s">
        <v>862</v>
      </c>
      <c r="C426" s="240" t="s">
        <v>863</v>
      </c>
      <c r="D426" s="138">
        <f t="shared" ref="D426:E426" si="106">IF(D302-D303+D419-D420&gt;=0,D302-D303+D419-D420,0)</f>
        <v>471.88</v>
      </c>
      <c r="E426" s="138">
        <f t="shared" si="106"/>
        <v>0</v>
      </c>
      <c r="F426" s="163">
        <f t="shared" si="72"/>
        <v>0</v>
      </c>
    </row>
    <row r="427" ht="12.75" customHeight="1" spans="1:6">
      <c r="A427" s="239" t="s">
        <v>861</v>
      </c>
      <c r="B427" s="109" t="s">
        <v>864</v>
      </c>
      <c r="C427" s="240" t="s">
        <v>865</v>
      </c>
      <c r="D427" s="138">
        <f t="shared" ref="D427:E427" si="107">IF(D303-D302+D420-D419&gt;=0,D303-D302+D420-D419,0)</f>
        <v>0</v>
      </c>
      <c r="E427" s="138">
        <f t="shared" si="107"/>
        <v>1752.55</v>
      </c>
      <c r="F427" s="163" t="str">
        <f t="shared" si="72"/>
        <v>-</v>
      </c>
    </row>
    <row r="428" ht="24" spans="1:6">
      <c r="A428" s="235" t="s">
        <v>866</v>
      </c>
      <c r="B428" s="236" t="s">
        <v>867</v>
      </c>
      <c r="C428" s="237" t="s">
        <v>868</v>
      </c>
      <c r="D428" s="167">
        <f t="shared" ref="D428:E428" si="108">D304+D421</f>
        <v>2487.42</v>
      </c>
      <c r="E428" s="167">
        <f t="shared" si="108"/>
        <v>52915.81</v>
      </c>
      <c r="F428" s="168">
        <f t="shared" si="72"/>
        <v>2127.3371605921</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v>0</v>
      </c>
      <c r="F433" s="163" t="str">
        <f t="shared" si="109"/>
        <v>-</v>
      </c>
    </row>
    <row r="434" ht="12.75" customHeight="1" spans="1:6">
      <c r="A434" s="108">
        <v>8114</v>
      </c>
      <c r="B434" s="109" t="s">
        <v>878</v>
      </c>
      <c r="C434" s="232" t="s">
        <v>879</v>
      </c>
      <c r="D434" s="140">
        <v>0</v>
      </c>
      <c r="E434" s="140">
        <v>0</v>
      </c>
      <c r="F434" s="163" t="str">
        <f t="shared" si="109"/>
        <v>-</v>
      </c>
    </row>
    <row r="435" ht="12.75" customHeight="1" spans="1:6">
      <c r="A435" s="108">
        <v>8115</v>
      </c>
      <c r="B435" s="109" t="s">
        <v>880</v>
      </c>
      <c r="C435" s="232" t="s">
        <v>881</v>
      </c>
      <c r="D435" s="140">
        <v>0</v>
      </c>
      <c r="E435" s="140">
        <v>0</v>
      </c>
      <c r="F435" s="163" t="str">
        <f t="shared" si="109"/>
        <v>-</v>
      </c>
    </row>
    <row r="436" ht="12.75" customHeight="1" spans="1:6">
      <c r="A436" s="108">
        <v>8116</v>
      </c>
      <c r="B436" s="109" t="s">
        <v>882</v>
      </c>
      <c r="C436" s="232" t="s">
        <v>883</v>
      </c>
      <c r="D436" s="140">
        <v>0</v>
      </c>
      <c r="E436" s="140">
        <v>0</v>
      </c>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v>0</v>
      </c>
      <c r="F438" s="163" t="str">
        <f t="shared" si="109"/>
        <v>-</v>
      </c>
    </row>
    <row r="439" ht="24" spans="1:6">
      <c r="A439" s="108">
        <v>8122</v>
      </c>
      <c r="B439" s="162" t="s">
        <v>888</v>
      </c>
      <c r="C439" s="232" t="s">
        <v>889</v>
      </c>
      <c r="D439" s="140">
        <v>0</v>
      </c>
      <c r="E439" s="140">
        <v>0</v>
      </c>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v>0</v>
      </c>
      <c r="F441" s="163" t="str">
        <f t="shared" si="109"/>
        <v>-</v>
      </c>
    </row>
    <row r="442" ht="12.75" customHeight="1" spans="1:6">
      <c r="A442" s="108">
        <v>8133</v>
      </c>
      <c r="B442" s="109" t="s">
        <v>894</v>
      </c>
      <c r="C442" s="232" t="s">
        <v>895</v>
      </c>
      <c r="D442" s="140">
        <v>0</v>
      </c>
      <c r="E442" s="140">
        <v>0</v>
      </c>
      <c r="F442" s="163" t="str">
        <f t="shared" si="109"/>
        <v>-</v>
      </c>
    </row>
    <row r="443" ht="12.75" customHeight="1" spans="1:6">
      <c r="A443" s="108">
        <v>8134</v>
      </c>
      <c r="B443" s="109" t="s">
        <v>896</v>
      </c>
      <c r="C443" s="232" t="s">
        <v>897</v>
      </c>
      <c r="D443" s="140">
        <v>0</v>
      </c>
      <c r="E443" s="140">
        <v>0</v>
      </c>
      <c r="F443" s="163" t="str">
        <f t="shared" si="109"/>
        <v>-</v>
      </c>
    </row>
    <row r="444" ht="24" spans="1:6">
      <c r="A444" s="108">
        <v>814</v>
      </c>
      <c r="B444" s="162" t="s">
        <v>898</v>
      </c>
      <c r="C444" s="232" t="s">
        <v>899</v>
      </c>
      <c r="D444" s="140">
        <v>0</v>
      </c>
      <c r="E444" s="140">
        <v>0</v>
      </c>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v>0</v>
      </c>
      <c r="F446" s="163" t="str">
        <f t="shared" si="109"/>
        <v>-</v>
      </c>
    </row>
    <row r="447" ht="24" spans="1:6">
      <c r="A447" s="108">
        <v>8154</v>
      </c>
      <c r="B447" s="109" t="s">
        <v>904</v>
      </c>
      <c r="C447" s="232" t="s">
        <v>905</v>
      </c>
      <c r="D447" s="140">
        <v>0</v>
      </c>
      <c r="E447" s="140">
        <v>0</v>
      </c>
      <c r="F447" s="163" t="str">
        <f t="shared" si="109"/>
        <v>-</v>
      </c>
    </row>
    <row r="448" ht="24" spans="1:6">
      <c r="A448" s="108">
        <v>8155</v>
      </c>
      <c r="B448" s="109" t="s">
        <v>906</v>
      </c>
      <c r="C448" s="232" t="s">
        <v>907</v>
      </c>
      <c r="D448" s="140">
        <v>0</v>
      </c>
      <c r="E448" s="140">
        <v>0</v>
      </c>
      <c r="F448" s="163" t="str">
        <f t="shared" si="109"/>
        <v>-</v>
      </c>
    </row>
    <row r="449" ht="12.75" customHeight="1" spans="1:6">
      <c r="A449" s="108">
        <v>8156</v>
      </c>
      <c r="B449" s="109" t="s">
        <v>908</v>
      </c>
      <c r="C449" s="232" t="s">
        <v>909</v>
      </c>
      <c r="D449" s="140">
        <v>0</v>
      </c>
      <c r="E449" s="140">
        <v>0</v>
      </c>
      <c r="F449" s="163" t="str">
        <f t="shared" si="109"/>
        <v>-</v>
      </c>
    </row>
    <row r="450" ht="12.75" customHeight="1" spans="1:6">
      <c r="A450" s="108">
        <v>8157</v>
      </c>
      <c r="B450" s="109" t="s">
        <v>910</v>
      </c>
      <c r="C450" s="232" t="s">
        <v>911</v>
      </c>
      <c r="D450" s="140">
        <v>0</v>
      </c>
      <c r="E450" s="140">
        <v>0</v>
      </c>
      <c r="F450" s="163" t="str">
        <f t="shared" si="109"/>
        <v>-</v>
      </c>
    </row>
    <row r="451" ht="12.75" customHeight="1" spans="1:6">
      <c r="A451" s="108">
        <v>8158</v>
      </c>
      <c r="B451" s="109" t="s">
        <v>912</v>
      </c>
      <c r="C451" s="232" t="s">
        <v>913</v>
      </c>
      <c r="D451" s="140">
        <v>0</v>
      </c>
      <c r="E451" s="140">
        <v>0</v>
      </c>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v>0</v>
      </c>
      <c r="F453" s="163" t="str">
        <f t="shared" si="109"/>
        <v>-</v>
      </c>
    </row>
    <row r="454" ht="12.75" customHeight="1" spans="1:6">
      <c r="A454" s="108">
        <v>8164</v>
      </c>
      <c r="B454" s="109" t="s">
        <v>918</v>
      </c>
      <c r="C454" s="232" t="s">
        <v>919</v>
      </c>
      <c r="D454" s="140">
        <v>0</v>
      </c>
      <c r="E454" s="140">
        <v>0</v>
      </c>
      <c r="F454" s="163" t="str">
        <f t="shared" si="109"/>
        <v>-</v>
      </c>
    </row>
    <row r="455" ht="12.75" customHeight="1" spans="1:6">
      <c r="A455" s="108">
        <v>8165</v>
      </c>
      <c r="B455" s="109" t="s">
        <v>920</v>
      </c>
      <c r="C455" s="232" t="s">
        <v>921</v>
      </c>
      <c r="D455" s="140">
        <v>0</v>
      </c>
      <c r="E455" s="140">
        <v>0</v>
      </c>
      <c r="F455" s="163" t="str">
        <f t="shared" si="109"/>
        <v>-</v>
      </c>
    </row>
    <row r="456" ht="12.75" customHeight="1" spans="1:6">
      <c r="A456" s="108">
        <v>8166</v>
      </c>
      <c r="B456" s="109" t="s">
        <v>922</v>
      </c>
      <c r="C456" s="232" t="s">
        <v>923</v>
      </c>
      <c r="D456" s="140">
        <v>0</v>
      </c>
      <c r="E456" s="140">
        <v>0</v>
      </c>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v>0</v>
      </c>
      <c r="F458" s="163" t="str">
        <f t="shared" si="109"/>
        <v>-</v>
      </c>
    </row>
    <row r="459" ht="12.75" customHeight="1" spans="1:6">
      <c r="A459" s="108">
        <v>8172</v>
      </c>
      <c r="B459" s="109" t="s">
        <v>928</v>
      </c>
      <c r="C459" s="232" t="s">
        <v>929</v>
      </c>
      <c r="D459" s="140">
        <v>0</v>
      </c>
      <c r="E459" s="140">
        <v>0</v>
      </c>
      <c r="F459" s="163" t="str">
        <f t="shared" si="109"/>
        <v>-</v>
      </c>
    </row>
    <row r="460" ht="12.75" customHeight="1" spans="1:6">
      <c r="A460" s="108">
        <v>8173</v>
      </c>
      <c r="B460" s="109" t="s">
        <v>930</v>
      </c>
      <c r="C460" s="232" t="s">
        <v>931</v>
      </c>
      <c r="D460" s="140">
        <v>0</v>
      </c>
      <c r="E460" s="140">
        <v>0</v>
      </c>
      <c r="F460" s="163" t="str">
        <f t="shared" si="109"/>
        <v>-</v>
      </c>
    </row>
    <row r="461" ht="12.75" customHeight="1" spans="1:6">
      <c r="A461" s="108">
        <v>8174</v>
      </c>
      <c r="B461" s="109" t="s">
        <v>932</v>
      </c>
      <c r="C461" s="232" t="s">
        <v>933</v>
      </c>
      <c r="D461" s="140">
        <v>0</v>
      </c>
      <c r="E461" s="140">
        <v>0</v>
      </c>
      <c r="F461" s="163" t="str">
        <f t="shared" si="109"/>
        <v>-</v>
      </c>
    </row>
    <row r="462" ht="12.75" customHeight="1" spans="1:6">
      <c r="A462" s="108">
        <v>8175</v>
      </c>
      <c r="B462" s="109" t="s">
        <v>934</v>
      </c>
      <c r="C462" s="232" t="s">
        <v>935</v>
      </c>
      <c r="D462" s="140">
        <v>0</v>
      </c>
      <c r="E462" s="140">
        <v>0</v>
      </c>
      <c r="F462" s="163" t="str">
        <f t="shared" si="109"/>
        <v>-</v>
      </c>
    </row>
    <row r="463" ht="24" spans="1:6">
      <c r="A463" s="108">
        <v>8176</v>
      </c>
      <c r="B463" s="109" t="s">
        <v>936</v>
      </c>
      <c r="C463" s="232" t="s">
        <v>937</v>
      </c>
      <c r="D463" s="140">
        <v>0</v>
      </c>
      <c r="E463" s="140">
        <v>0</v>
      </c>
      <c r="F463" s="163" t="str">
        <f t="shared" si="109"/>
        <v>-</v>
      </c>
    </row>
    <row r="464" ht="12.75" spans="1:6">
      <c r="A464" s="110">
        <v>8177</v>
      </c>
      <c r="B464" s="197" t="s">
        <v>938</v>
      </c>
      <c r="C464" s="233" t="s">
        <v>939</v>
      </c>
      <c r="D464" s="141">
        <v>0</v>
      </c>
      <c r="E464" s="141">
        <v>0</v>
      </c>
      <c r="F464" s="195" t="str">
        <f>IF(D464&lt;&gt;0,IF(E464/D464&gt;=100,"&gt;&gt;100",E464/D464*100),"-")</f>
        <v>-</v>
      </c>
    </row>
    <row r="465" ht="12.75" customHeight="1" spans="1:6">
      <c r="A465" s="110" t="s">
        <v>940</v>
      </c>
      <c r="B465" s="197" t="s">
        <v>941</v>
      </c>
      <c r="C465" s="233" t="s">
        <v>940</v>
      </c>
      <c r="D465" s="141">
        <v>0</v>
      </c>
      <c r="E465" s="141">
        <v>0</v>
      </c>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v>0</v>
      </c>
      <c r="F468" s="163" t="str">
        <f t="shared" si="109"/>
        <v>-</v>
      </c>
    </row>
    <row r="469" ht="12.75" customHeight="1" spans="1:6">
      <c r="A469" s="108">
        <v>8212</v>
      </c>
      <c r="B469" s="109" t="s">
        <v>948</v>
      </c>
      <c r="C469" s="232" t="s">
        <v>949</v>
      </c>
      <c r="D469" s="140">
        <v>0</v>
      </c>
      <c r="E469" s="140">
        <v>0</v>
      </c>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v>0</v>
      </c>
      <c r="F471" s="163" t="str">
        <f t="shared" si="109"/>
        <v>-</v>
      </c>
    </row>
    <row r="472" ht="12.75" customHeight="1" spans="1:6">
      <c r="A472" s="108">
        <v>8222</v>
      </c>
      <c r="B472" s="109" t="s">
        <v>954</v>
      </c>
      <c r="C472" s="232" t="s">
        <v>955</v>
      </c>
      <c r="D472" s="140">
        <v>0</v>
      </c>
      <c r="E472" s="140">
        <v>0</v>
      </c>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v>0</v>
      </c>
      <c r="F474" s="163" t="str">
        <f t="shared" si="109"/>
        <v>-</v>
      </c>
    </row>
    <row r="475" ht="12.75" customHeight="1" spans="1:6">
      <c r="A475" s="108">
        <v>8232</v>
      </c>
      <c r="B475" s="109" t="s">
        <v>960</v>
      </c>
      <c r="C475" s="232" t="s">
        <v>961</v>
      </c>
      <c r="D475" s="140">
        <v>0</v>
      </c>
      <c r="E475" s="140">
        <v>0</v>
      </c>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v>0</v>
      </c>
      <c r="F477" s="163" t="str">
        <f t="shared" si="109"/>
        <v>-</v>
      </c>
    </row>
    <row r="478" ht="12.75" customHeight="1" spans="1:6">
      <c r="A478" s="108">
        <v>8242</v>
      </c>
      <c r="B478" s="109" t="s">
        <v>966</v>
      </c>
      <c r="C478" s="232" t="s">
        <v>967</v>
      </c>
      <c r="D478" s="140">
        <v>0</v>
      </c>
      <c r="E478" s="140">
        <v>0</v>
      </c>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v>0</v>
      </c>
      <c r="F481" s="163" t="str">
        <f t="shared" si="109"/>
        <v>-</v>
      </c>
    </row>
    <row r="482" ht="12.75" customHeight="1" spans="1:6">
      <c r="A482" s="108">
        <v>8313</v>
      </c>
      <c r="B482" s="109" t="s">
        <v>974</v>
      </c>
      <c r="C482" s="232" t="s">
        <v>975</v>
      </c>
      <c r="D482" s="140">
        <v>0</v>
      </c>
      <c r="E482" s="140">
        <v>0</v>
      </c>
      <c r="F482" s="163" t="str">
        <f t="shared" si="109"/>
        <v>-</v>
      </c>
    </row>
    <row r="483" ht="12.75" customHeight="1" spans="1:6">
      <c r="A483" s="108">
        <v>8314</v>
      </c>
      <c r="B483" s="109" t="s">
        <v>976</v>
      </c>
      <c r="C483" s="232" t="s">
        <v>977</v>
      </c>
      <c r="D483" s="140">
        <v>0</v>
      </c>
      <c r="E483" s="140">
        <v>0</v>
      </c>
      <c r="F483" s="163" t="str">
        <f t="shared" si="109"/>
        <v>-</v>
      </c>
    </row>
    <row r="484" ht="24" spans="1:6">
      <c r="A484" s="108">
        <v>832</v>
      </c>
      <c r="B484" s="162" t="s">
        <v>978</v>
      </c>
      <c r="C484" s="232" t="s">
        <v>979</v>
      </c>
      <c r="D484" s="140">
        <v>0</v>
      </c>
      <c r="E484" s="140">
        <v>0</v>
      </c>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v>0</v>
      </c>
      <c r="F486" s="163" t="str">
        <f t="shared" si="109"/>
        <v>-</v>
      </c>
    </row>
    <row r="487" ht="12.75" customHeight="1" spans="1:6">
      <c r="A487" s="108">
        <v>8332</v>
      </c>
      <c r="B487" s="109" t="s">
        <v>984</v>
      </c>
      <c r="C487" s="232" t="s">
        <v>985</v>
      </c>
      <c r="D487" s="140">
        <v>0</v>
      </c>
      <c r="E487" s="140">
        <v>0</v>
      </c>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v>0</v>
      </c>
      <c r="F489" s="163" t="str">
        <f t="shared" si="109"/>
        <v>-</v>
      </c>
    </row>
    <row r="490" ht="12.75" customHeight="1" spans="1:6">
      <c r="A490" s="108">
        <v>8342</v>
      </c>
      <c r="B490" s="109" t="s">
        <v>990</v>
      </c>
      <c r="C490" s="232" t="s">
        <v>991</v>
      </c>
      <c r="D490" s="140">
        <v>0</v>
      </c>
      <c r="E490" s="140">
        <v>0</v>
      </c>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v>0</v>
      </c>
      <c r="F493" s="163" t="str">
        <f t="shared" si="109"/>
        <v>-</v>
      </c>
    </row>
    <row r="494" ht="12.75" customHeight="1" spans="1:6">
      <c r="A494" s="108">
        <v>8414</v>
      </c>
      <c r="B494" s="109" t="s">
        <v>998</v>
      </c>
      <c r="C494" s="232" t="s">
        <v>999</v>
      </c>
      <c r="D494" s="140">
        <v>0</v>
      </c>
      <c r="E494" s="140">
        <v>0</v>
      </c>
      <c r="F494" s="163" t="str">
        <f t="shared" si="109"/>
        <v>-</v>
      </c>
    </row>
    <row r="495" ht="12.75" customHeight="1" spans="1:6">
      <c r="A495" s="108">
        <v>8415</v>
      </c>
      <c r="B495" s="109" t="s">
        <v>1000</v>
      </c>
      <c r="C495" s="232" t="s">
        <v>1001</v>
      </c>
      <c r="D495" s="140">
        <v>0</v>
      </c>
      <c r="E495" s="140">
        <v>0</v>
      </c>
      <c r="F495" s="163" t="str">
        <f t="shared" si="109"/>
        <v>-</v>
      </c>
    </row>
    <row r="496" ht="12.75" customHeight="1" spans="1:6">
      <c r="A496" s="108">
        <v>8416</v>
      </c>
      <c r="B496" s="109" t="s">
        <v>1002</v>
      </c>
      <c r="C496" s="232" t="s">
        <v>1003</v>
      </c>
      <c r="D496" s="140">
        <v>0</v>
      </c>
      <c r="E496" s="140">
        <v>0</v>
      </c>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v>0</v>
      </c>
      <c r="F498" s="163" t="str">
        <f t="shared" si="109"/>
        <v>-</v>
      </c>
    </row>
    <row r="499" ht="12.75" customHeight="1" spans="1:6">
      <c r="A499" s="108">
        <v>8423</v>
      </c>
      <c r="B499" s="109" t="s">
        <v>1008</v>
      </c>
      <c r="C499" s="232" t="s">
        <v>1009</v>
      </c>
      <c r="D499" s="140">
        <v>0</v>
      </c>
      <c r="E499" s="140">
        <v>0</v>
      </c>
      <c r="F499" s="163" t="str">
        <f t="shared" si="109"/>
        <v>-</v>
      </c>
    </row>
    <row r="500" ht="12.75" customHeight="1" spans="1:6">
      <c r="A500" s="108">
        <v>8424</v>
      </c>
      <c r="B500" s="109" t="s">
        <v>1010</v>
      </c>
      <c r="C500" s="232" t="s">
        <v>1011</v>
      </c>
      <c r="D500" s="140">
        <v>0</v>
      </c>
      <c r="E500" s="140">
        <v>0</v>
      </c>
      <c r="F500" s="163" t="str">
        <f t="shared" si="109"/>
        <v>-</v>
      </c>
    </row>
    <row r="501" ht="12.75" customHeight="1" spans="1:6">
      <c r="A501" s="108">
        <v>843</v>
      </c>
      <c r="B501" s="109" t="s">
        <v>1012</v>
      </c>
      <c r="C501" s="232" t="s">
        <v>1013</v>
      </c>
      <c r="D501" s="140">
        <v>0</v>
      </c>
      <c r="E501" s="140">
        <v>0</v>
      </c>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v>0</v>
      </c>
      <c r="F503" s="163" t="str">
        <f t="shared" si="109"/>
        <v>-</v>
      </c>
    </row>
    <row r="504" ht="12.75" customHeight="1" spans="1:6">
      <c r="A504" s="108">
        <v>8444</v>
      </c>
      <c r="B504" s="109" t="s">
        <v>1018</v>
      </c>
      <c r="C504" s="232" t="s">
        <v>1019</v>
      </c>
      <c r="D504" s="140">
        <v>0</v>
      </c>
      <c r="E504" s="140">
        <v>0</v>
      </c>
      <c r="F504" s="163" t="str">
        <f t="shared" si="109"/>
        <v>-</v>
      </c>
    </row>
    <row r="505" ht="24" spans="1:6">
      <c r="A505" s="108">
        <v>8445</v>
      </c>
      <c r="B505" s="109" t="s">
        <v>1020</v>
      </c>
      <c r="C505" s="232" t="s">
        <v>1021</v>
      </c>
      <c r="D505" s="140">
        <v>0</v>
      </c>
      <c r="E505" s="140">
        <v>0</v>
      </c>
      <c r="F505" s="163" t="str">
        <f t="shared" si="109"/>
        <v>-</v>
      </c>
    </row>
    <row r="506" ht="12.75" customHeight="1" spans="1:6">
      <c r="A506" s="108">
        <v>8446</v>
      </c>
      <c r="B506" s="109" t="s">
        <v>1022</v>
      </c>
      <c r="C506" s="232" t="s">
        <v>1023</v>
      </c>
      <c r="D506" s="140">
        <v>0</v>
      </c>
      <c r="E506" s="140">
        <v>0</v>
      </c>
      <c r="F506" s="163" t="str">
        <f t="shared" si="109"/>
        <v>-</v>
      </c>
    </row>
    <row r="507" ht="12.75" customHeight="1" spans="1:6">
      <c r="A507" s="108">
        <v>8447</v>
      </c>
      <c r="B507" s="109" t="s">
        <v>1024</v>
      </c>
      <c r="C507" s="232" t="s">
        <v>1025</v>
      </c>
      <c r="D507" s="140">
        <v>0</v>
      </c>
      <c r="E507" s="140">
        <v>0</v>
      </c>
      <c r="F507" s="163" t="str">
        <f t="shared" si="109"/>
        <v>-</v>
      </c>
    </row>
    <row r="508" ht="12.75" customHeight="1" spans="1:6">
      <c r="A508" s="108">
        <v>8448</v>
      </c>
      <c r="B508" s="109" t="s">
        <v>1026</v>
      </c>
      <c r="C508" s="232" t="s">
        <v>1027</v>
      </c>
      <c r="D508" s="140">
        <v>0</v>
      </c>
      <c r="E508" s="140">
        <v>0</v>
      </c>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v>0</v>
      </c>
      <c r="F510" s="163" t="str">
        <f t="shared" si="109"/>
        <v>-</v>
      </c>
    </row>
    <row r="511" ht="12.75" customHeight="1" spans="1:6">
      <c r="A511" s="108">
        <v>8454</v>
      </c>
      <c r="B511" s="109" t="s">
        <v>1032</v>
      </c>
      <c r="C511" s="232" t="s">
        <v>1033</v>
      </c>
      <c r="D511" s="140">
        <v>0</v>
      </c>
      <c r="E511" s="140">
        <v>0</v>
      </c>
      <c r="F511" s="163" t="str">
        <f t="shared" si="109"/>
        <v>-</v>
      </c>
    </row>
    <row r="512" ht="12.75" customHeight="1" spans="1:6">
      <c r="A512" s="108">
        <v>8455</v>
      </c>
      <c r="B512" s="109" t="s">
        <v>1034</v>
      </c>
      <c r="C512" s="232" t="s">
        <v>1035</v>
      </c>
      <c r="D512" s="140">
        <v>0</v>
      </c>
      <c r="E512" s="140">
        <v>0</v>
      </c>
      <c r="F512" s="163" t="str">
        <f t="shared" si="109"/>
        <v>-</v>
      </c>
    </row>
    <row r="513" ht="12.75" customHeight="1" spans="1:6">
      <c r="A513" s="108">
        <v>8456</v>
      </c>
      <c r="B513" s="109" t="s">
        <v>1036</v>
      </c>
      <c r="C513" s="232" t="s">
        <v>1037</v>
      </c>
      <c r="D513" s="140">
        <v>0</v>
      </c>
      <c r="E513" s="140">
        <v>0</v>
      </c>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v>0</v>
      </c>
      <c r="F515" s="163" t="str">
        <f t="shared" si="109"/>
        <v>-</v>
      </c>
    </row>
    <row r="516" ht="12.75" customHeight="1" spans="1:6">
      <c r="A516" s="108">
        <v>8472</v>
      </c>
      <c r="B516" s="109" t="s">
        <v>1042</v>
      </c>
      <c r="C516" s="232" t="s">
        <v>1043</v>
      </c>
      <c r="D516" s="140">
        <v>0</v>
      </c>
      <c r="E516" s="140">
        <v>0</v>
      </c>
      <c r="F516" s="163" t="str">
        <f t="shared" si="109"/>
        <v>-</v>
      </c>
    </row>
    <row r="517" ht="12.75" customHeight="1" spans="1:6">
      <c r="A517" s="108">
        <v>8473</v>
      </c>
      <c r="B517" s="109" t="s">
        <v>1044</v>
      </c>
      <c r="C517" s="232" t="s">
        <v>1045</v>
      </c>
      <c r="D517" s="140">
        <v>0</v>
      </c>
      <c r="E517" s="140">
        <v>0</v>
      </c>
      <c r="F517" s="163" t="str">
        <f t="shared" si="109"/>
        <v>-</v>
      </c>
    </row>
    <row r="518" ht="12.75" customHeight="1" spans="1:6">
      <c r="A518" s="108">
        <v>8474</v>
      </c>
      <c r="B518" s="109" t="s">
        <v>1046</v>
      </c>
      <c r="C518" s="232" t="s">
        <v>1047</v>
      </c>
      <c r="D518" s="140">
        <v>0</v>
      </c>
      <c r="E518" s="140">
        <v>0</v>
      </c>
      <c r="F518" s="163" t="str">
        <f t="shared" si="109"/>
        <v>-</v>
      </c>
    </row>
    <row r="519" ht="12.75" customHeight="1" spans="1:6">
      <c r="A519" s="108">
        <v>8475</v>
      </c>
      <c r="B519" s="109" t="s">
        <v>1048</v>
      </c>
      <c r="C519" s="232" t="s">
        <v>1049</v>
      </c>
      <c r="D519" s="140">
        <v>0</v>
      </c>
      <c r="E519" s="140">
        <v>0</v>
      </c>
      <c r="F519" s="163" t="str">
        <f t="shared" si="109"/>
        <v>-</v>
      </c>
    </row>
    <row r="520" ht="12.75" customHeight="1" spans="1:6">
      <c r="A520" s="108">
        <v>8476</v>
      </c>
      <c r="B520" s="109" t="s">
        <v>1050</v>
      </c>
      <c r="C520" s="232" t="s">
        <v>1051</v>
      </c>
      <c r="D520" s="140">
        <v>0</v>
      </c>
      <c r="E520" s="140">
        <v>0</v>
      </c>
      <c r="F520" s="163" t="str">
        <f t="shared" si="109"/>
        <v>-</v>
      </c>
    </row>
    <row r="521" ht="12.75" spans="1:6">
      <c r="A521" s="110" t="s">
        <v>1052</v>
      </c>
      <c r="B521" s="111" t="s">
        <v>1053</v>
      </c>
      <c r="C521" s="233" t="s">
        <v>1052</v>
      </c>
      <c r="D521" s="141">
        <v>0</v>
      </c>
      <c r="E521" s="141">
        <v>0</v>
      </c>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v>0</v>
      </c>
      <c r="F524" s="163" t="str">
        <f t="shared" si="109"/>
        <v>-</v>
      </c>
    </row>
    <row r="525" ht="12.75" customHeight="1" spans="1:6">
      <c r="A525" s="108">
        <v>8512</v>
      </c>
      <c r="B525" s="109" t="s">
        <v>1060</v>
      </c>
      <c r="C525" s="232" t="s">
        <v>1061</v>
      </c>
      <c r="D525" s="140">
        <v>0</v>
      </c>
      <c r="E525" s="140">
        <v>0</v>
      </c>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v>0</v>
      </c>
      <c r="F527" s="163" t="str">
        <f t="shared" si="109"/>
        <v>-</v>
      </c>
    </row>
    <row r="528" ht="12.75" customHeight="1" spans="1:6">
      <c r="A528" s="108">
        <v>8522</v>
      </c>
      <c r="B528" s="109" t="s">
        <v>1066</v>
      </c>
      <c r="C528" s="232" t="s">
        <v>1067</v>
      </c>
      <c r="D528" s="140">
        <v>0</v>
      </c>
      <c r="E528" s="140">
        <v>0</v>
      </c>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v>0</v>
      </c>
      <c r="F530" s="163" t="str">
        <f t="shared" si="109"/>
        <v>-</v>
      </c>
    </row>
    <row r="531" ht="12.75" customHeight="1" spans="1:6">
      <c r="A531" s="108">
        <v>8532</v>
      </c>
      <c r="B531" s="109" t="s">
        <v>1072</v>
      </c>
      <c r="C531" s="232" t="s">
        <v>1073</v>
      </c>
      <c r="D531" s="140">
        <v>0</v>
      </c>
      <c r="E531" s="140">
        <v>0</v>
      </c>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v>0</v>
      </c>
      <c r="F533" s="163" t="str">
        <f t="shared" si="109"/>
        <v>-</v>
      </c>
    </row>
    <row r="534" ht="12.75" customHeight="1" spans="1:6">
      <c r="A534" s="108">
        <v>8542</v>
      </c>
      <c r="B534" s="109" t="s">
        <v>1078</v>
      </c>
      <c r="C534" s="232" t="s">
        <v>1079</v>
      </c>
      <c r="D534" s="140">
        <v>0</v>
      </c>
      <c r="E534" s="140">
        <v>0</v>
      </c>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v>0</v>
      </c>
      <c r="F538" s="163" t="str">
        <f t="shared" si="109"/>
        <v>-</v>
      </c>
    </row>
    <row r="539" ht="12.75" customHeight="1" spans="1:6">
      <c r="A539" s="108">
        <v>5114</v>
      </c>
      <c r="B539" s="109" t="s">
        <v>1088</v>
      </c>
      <c r="C539" s="232" t="s">
        <v>1089</v>
      </c>
      <c r="D539" s="140">
        <v>0</v>
      </c>
      <c r="E539" s="140">
        <v>0</v>
      </c>
      <c r="F539" s="163" t="str">
        <f t="shared" si="109"/>
        <v>-</v>
      </c>
    </row>
    <row r="540" ht="12.75" customHeight="1" spans="1:6">
      <c r="A540" s="108">
        <v>5115</v>
      </c>
      <c r="B540" s="109" t="s">
        <v>1090</v>
      </c>
      <c r="C540" s="232" t="s">
        <v>1091</v>
      </c>
      <c r="D540" s="140">
        <v>0</v>
      </c>
      <c r="E540" s="140">
        <v>0</v>
      </c>
      <c r="F540" s="163" t="str">
        <f t="shared" si="109"/>
        <v>-</v>
      </c>
    </row>
    <row r="541" ht="12.75" customHeight="1" spans="1:6">
      <c r="A541" s="108">
        <v>5116</v>
      </c>
      <c r="B541" s="109" t="s">
        <v>1092</v>
      </c>
      <c r="C541" s="232" t="s">
        <v>1093</v>
      </c>
      <c r="D541" s="140">
        <v>0</v>
      </c>
      <c r="E541" s="140">
        <v>0</v>
      </c>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v>0</v>
      </c>
      <c r="F543" s="163" t="str">
        <f t="shared" si="109"/>
        <v>-</v>
      </c>
    </row>
    <row r="544" ht="24" spans="1:6">
      <c r="A544" s="108">
        <v>5122</v>
      </c>
      <c r="B544" s="109" t="s">
        <v>1098</v>
      </c>
      <c r="C544" s="232" t="s">
        <v>1099</v>
      </c>
      <c r="D544" s="140">
        <v>0</v>
      </c>
      <c r="E544" s="140">
        <v>0</v>
      </c>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v>0</v>
      </c>
      <c r="F546" s="163" t="str">
        <f t="shared" si="109"/>
        <v>-</v>
      </c>
    </row>
    <row r="547" ht="12.75" customHeight="1" spans="1:6">
      <c r="A547" s="239">
        <v>5133</v>
      </c>
      <c r="B547" s="109" t="s">
        <v>1104</v>
      </c>
      <c r="C547" s="240" t="s">
        <v>1105</v>
      </c>
      <c r="D547" s="140">
        <v>0</v>
      </c>
      <c r="E547" s="140">
        <v>0</v>
      </c>
      <c r="F547" s="163" t="str">
        <f t="shared" si="109"/>
        <v>-</v>
      </c>
    </row>
    <row r="548" ht="12.75" customHeight="1" spans="1:6">
      <c r="A548" s="239">
        <v>5134</v>
      </c>
      <c r="B548" s="109" t="s">
        <v>1106</v>
      </c>
      <c r="C548" s="240" t="s">
        <v>1107</v>
      </c>
      <c r="D548" s="140">
        <v>0</v>
      </c>
      <c r="E548" s="140">
        <v>0</v>
      </c>
      <c r="F548" s="163" t="str">
        <f t="shared" si="109"/>
        <v>-</v>
      </c>
    </row>
    <row r="549" ht="12.75" customHeight="1" spans="1:6">
      <c r="A549" s="108">
        <v>514</v>
      </c>
      <c r="B549" s="162" t="s">
        <v>1108</v>
      </c>
      <c r="C549" s="232" t="s">
        <v>1109</v>
      </c>
      <c r="D549" s="140">
        <v>0</v>
      </c>
      <c r="E549" s="140">
        <v>0</v>
      </c>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v>0</v>
      </c>
      <c r="F551" s="163" t="str">
        <f t="shared" si="109"/>
        <v>-</v>
      </c>
    </row>
    <row r="552" ht="12.75" customHeight="1" spans="1:6">
      <c r="A552" s="108">
        <v>5154</v>
      </c>
      <c r="B552" s="109" t="s">
        <v>1114</v>
      </c>
      <c r="C552" s="232" t="s">
        <v>1115</v>
      </c>
      <c r="D552" s="140">
        <v>0</v>
      </c>
      <c r="E552" s="140">
        <v>0</v>
      </c>
      <c r="F552" s="163" t="str">
        <f t="shared" si="109"/>
        <v>-</v>
      </c>
    </row>
    <row r="553" ht="24" spans="1:6">
      <c r="A553" s="108">
        <v>5155</v>
      </c>
      <c r="B553" s="109" t="s">
        <v>1116</v>
      </c>
      <c r="C553" s="232" t="s">
        <v>1117</v>
      </c>
      <c r="D553" s="140">
        <v>0</v>
      </c>
      <c r="E553" s="140">
        <v>0</v>
      </c>
      <c r="F553" s="163" t="str">
        <f t="shared" si="109"/>
        <v>-</v>
      </c>
    </row>
    <row r="554" ht="12.75" customHeight="1" spans="1:6">
      <c r="A554" s="108">
        <v>5156</v>
      </c>
      <c r="B554" s="109" t="s">
        <v>1118</v>
      </c>
      <c r="C554" s="232" t="s">
        <v>1119</v>
      </c>
      <c r="D554" s="140">
        <v>0</v>
      </c>
      <c r="E554" s="140">
        <v>0</v>
      </c>
      <c r="F554" s="163" t="str">
        <f t="shared" si="109"/>
        <v>-</v>
      </c>
    </row>
    <row r="555" ht="12.75" customHeight="1" spans="1:6">
      <c r="A555" s="108">
        <v>5157</v>
      </c>
      <c r="B555" s="109" t="s">
        <v>1120</v>
      </c>
      <c r="C555" s="232" t="s">
        <v>1121</v>
      </c>
      <c r="D555" s="140">
        <v>0</v>
      </c>
      <c r="E555" s="140">
        <v>0</v>
      </c>
      <c r="F555" s="163" t="str">
        <f t="shared" si="109"/>
        <v>-</v>
      </c>
    </row>
    <row r="556" ht="12.75" customHeight="1" spans="1:6">
      <c r="A556" s="108">
        <v>5158</v>
      </c>
      <c r="B556" s="109" t="s">
        <v>1122</v>
      </c>
      <c r="C556" s="232" t="s">
        <v>1123</v>
      </c>
      <c r="D556" s="140">
        <v>0</v>
      </c>
      <c r="E556" s="140">
        <v>0</v>
      </c>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v>0</v>
      </c>
      <c r="F558" s="163" t="str">
        <f t="shared" si="109"/>
        <v>-</v>
      </c>
    </row>
    <row r="559" ht="12.75" customHeight="1" spans="1:6">
      <c r="A559" s="108">
        <v>5164</v>
      </c>
      <c r="B559" s="109" t="s">
        <v>1128</v>
      </c>
      <c r="C559" s="232" t="s">
        <v>1129</v>
      </c>
      <c r="D559" s="140">
        <v>0</v>
      </c>
      <c r="E559" s="140">
        <v>0</v>
      </c>
      <c r="F559" s="163" t="str">
        <f t="shared" si="109"/>
        <v>-</v>
      </c>
    </row>
    <row r="560" ht="12.75" customHeight="1" spans="1:6">
      <c r="A560" s="108">
        <v>5165</v>
      </c>
      <c r="B560" s="109" t="s">
        <v>1130</v>
      </c>
      <c r="C560" s="232" t="s">
        <v>1131</v>
      </c>
      <c r="D560" s="140">
        <v>0</v>
      </c>
      <c r="E560" s="140">
        <v>0</v>
      </c>
      <c r="F560" s="163" t="str">
        <f t="shared" si="109"/>
        <v>-</v>
      </c>
    </row>
    <row r="561" ht="12.75" customHeight="1" spans="1:6">
      <c r="A561" s="108">
        <v>5166</v>
      </c>
      <c r="B561" s="109" t="s">
        <v>1132</v>
      </c>
      <c r="C561" s="232" t="s">
        <v>1133</v>
      </c>
      <c r="D561" s="140">
        <v>0</v>
      </c>
      <c r="E561" s="140">
        <v>0</v>
      </c>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v>0</v>
      </c>
      <c r="F563" s="163" t="str">
        <f t="shared" si="109"/>
        <v>-</v>
      </c>
    </row>
    <row r="564" ht="12.75" customHeight="1" spans="1:6">
      <c r="A564" s="108">
        <v>5172</v>
      </c>
      <c r="B564" s="109" t="s">
        <v>1138</v>
      </c>
      <c r="C564" s="232" t="s">
        <v>1139</v>
      </c>
      <c r="D564" s="140">
        <v>0</v>
      </c>
      <c r="E564" s="140">
        <v>0</v>
      </c>
      <c r="F564" s="163" t="str">
        <f t="shared" si="109"/>
        <v>-</v>
      </c>
    </row>
    <row r="565" ht="12.75" customHeight="1" spans="1:6">
      <c r="A565" s="108">
        <v>5173</v>
      </c>
      <c r="B565" s="109" t="s">
        <v>1140</v>
      </c>
      <c r="C565" s="232" t="s">
        <v>1141</v>
      </c>
      <c r="D565" s="140">
        <v>0</v>
      </c>
      <c r="E565" s="140">
        <v>0</v>
      </c>
      <c r="F565" s="163" t="str">
        <f t="shared" si="109"/>
        <v>-</v>
      </c>
    </row>
    <row r="566" ht="12.75" customHeight="1" spans="1:6">
      <c r="A566" s="108">
        <v>5174</v>
      </c>
      <c r="B566" s="109" t="s">
        <v>1142</v>
      </c>
      <c r="C566" s="232" t="s">
        <v>1143</v>
      </c>
      <c r="D566" s="140">
        <v>0</v>
      </c>
      <c r="E566" s="140">
        <v>0</v>
      </c>
      <c r="F566" s="163" t="str">
        <f t="shared" si="109"/>
        <v>-</v>
      </c>
    </row>
    <row r="567" ht="12.75" customHeight="1" spans="1:6">
      <c r="A567" s="108">
        <v>5175</v>
      </c>
      <c r="B567" s="109" t="s">
        <v>1144</v>
      </c>
      <c r="C567" s="232" t="s">
        <v>1145</v>
      </c>
      <c r="D567" s="140">
        <v>0</v>
      </c>
      <c r="E567" s="140">
        <v>0</v>
      </c>
      <c r="F567" s="163" t="str">
        <f t="shared" si="109"/>
        <v>-</v>
      </c>
    </row>
    <row r="568" ht="12.75" customHeight="1" spans="1:6">
      <c r="A568" s="110">
        <v>5176</v>
      </c>
      <c r="B568" s="111" t="s">
        <v>1146</v>
      </c>
      <c r="C568" s="233" t="s">
        <v>1147</v>
      </c>
      <c r="D568" s="141">
        <v>0</v>
      </c>
      <c r="E568" s="141">
        <v>0</v>
      </c>
      <c r="F568" s="195" t="str">
        <f t="shared" si="109"/>
        <v>-</v>
      </c>
    </row>
    <row r="569" ht="12.75" spans="1:6">
      <c r="A569" s="110">
        <v>5177</v>
      </c>
      <c r="B569" s="197" t="s">
        <v>1148</v>
      </c>
      <c r="C569" s="233" t="s">
        <v>1149</v>
      </c>
      <c r="D569" s="141">
        <v>0</v>
      </c>
      <c r="E569" s="141">
        <v>0</v>
      </c>
      <c r="F569" s="195" t="str">
        <f t="shared" si="109"/>
        <v>-</v>
      </c>
    </row>
    <row r="570" ht="12.75" customHeight="1" spans="1:6">
      <c r="A570" s="110" t="s">
        <v>1150</v>
      </c>
      <c r="B570" s="111" t="s">
        <v>1151</v>
      </c>
      <c r="C570" s="233" t="s">
        <v>1150</v>
      </c>
      <c r="D570" s="141">
        <v>0</v>
      </c>
      <c r="E570" s="141">
        <v>0</v>
      </c>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v>0</v>
      </c>
      <c r="F573" s="163" t="str">
        <f t="shared" si="109"/>
        <v>-</v>
      </c>
    </row>
    <row r="574" ht="12.75" customHeight="1" spans="1:6">
      <c r="A574" s="108">
        <v>5212</v>
      </c>
      <c r="B574" s="109" t="s">
        <v>1158</v>
      </c>
      <c r="C574" s="232" t="s">
        <v>1159</v>
      </c>
      <c r="D574" s="140">
        <v>0</v>
      </c>
      <c r="E574" s="140">
        <v>0</v>
      </c>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v>0</v>
      </c>
      <c r="F576" s="163" t="str">
        <f t="shared" si="109"/>
        <v>-</v>
      </c>
    </row>
    <row r="577" ht="12.75" customHeight="1" spans="1:6">
      <c r="A577" s="108">
        <v>5222</v>
      </c>
      <c r="B577" s="109" t="s">
        <v>954</v>
      </c>
      <c r="C577" s="232" t="s">
        <v>1163</v>
      </c>
      <c r="D577" s="140">
        <v>0</v>
      </c>
      <c r="E577" s="140">
        <v>0</v>
      </c>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v>0</v>
      </c>
      <c r="F579" s="163" t="str">
        <f t="shared" si="109"/>
        <v>-</v>
      </c>
    </row>
    <row r="580" ht="12.75" customHeight="1" spans="1:6">
      <c r="A580" s="108">
        <v>5232</v>
      </c>
      <c r="B580" s="109" t="s">
        <v>960</v>
      </c>
      <c r="C580" s="232" t="s">
        <v>1167</v>
      </c>
      <c r="D580" s="140">
        <v>0</v>
      </c>
      <c r="E580" s="140">
        <v>0</v>
      </c>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v>0</v>
      </c>
      <c r="F582" s="163" t="str">
        <f t="shared" si="109"/>
        <v>-</v>
      </c>
    </row>
    <row r="583" ht="12.75" customHeight="1" spans="1:6">
      <c r="A583" s="239">
        <v>5242</v>
      </c>
      <c r="B583" s="109" t="s">
        <v>1078</v>
      </c>
      <c r="C583" s="240" t="s">
        <v>1172</v>
      </c>
      <c r="D583" s="140">
        <v>0</v>
      </c>
      <c r="E583" s="140">
        <v>0</v>
      </c>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v>0</v>
      </c>
      <c r="F586" s="163" t="str">
        <f t="shared" si="109"/>
        <v>-</v>
      </c>
    </row>
    <row r="587" ht="12.75" customHeight="1" spans="1:6">
      <c r="A587" s="108">
        <v>5313</v>
      </c>
      <c r="B587" s="111" t="s">
        <v>974</v>
      </c>
      <c r="C587" s="232" t="s">
        <v>1178</v>
      </c>
      <c r="D587" s="140">
        <v>0</v>
      </c>
      <c r="E587" s="140">
        <v>0</v>
      </c>
      <c r="F587" s="163" t="str">
        <f t="shared" si="109"/>
        <v>-</v>
      </c>
    </row>
    <row r="588" ht="12.75" customHeight="1" spans="1:6">
      <c r="A588" s="108">
        <v>5314</v>
      </c>
      <c r="B588" s="111" t="s">
        <v>976</v>
      </c>
      <c r="C588" s="232" t="s">
        <v>1179</v>
      </c>
      <c r="D588" s="140">
        <v>0</v>
      </c>
      <c r="E588" s="140">
        <v>0</v>
      </c>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v>0</v>
      </c>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v>0</v>
      </c>
      <c r="F592" s="163" t="str">
        <f t="shared" si="109"/>
        <v>-</v>
      </c>
    </row>
    <row r="593" ht="12.75" customHeight="1" spans="1:6">
      <c r="A593" s="108">
        <v>5332</v>
      </c>
      <c r="B593" s="111" t="s">
        <v>1188</v>
      </c>
      <c r="C593" s="232" t="s">
        <v>1189</v>
      </c>
      <c r="D593" s="140">
        <v>0</v>
      </c>
      <c r="E593" s="140">
        <v>0</v>
      </c>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v>0</v>
      </c>
      <c r="F595" s="163" t="str">
        <f t="shared" si="109"/>
        <v>-</v>
      </c>
    </row>
    <row r="596" ht="12.75" customHeight="1" spans="1:6">
      <c r="A596" s="108">
        <v>5342</v>
      </c>
      <c r="B596" s="109" t="s">
        <v>990</v>
      </c>
      <c r="C596" s="232" t="s">
        <v>1193</v>
      </c>
      <c r="D596" s="140">
        <v>0</v>
      </c>
      <c r="E596" s="140">
        <v>0</v>
      </c>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v>0</v>
      </c>
      <c r="F599" s="163" t="str">
        <f t="shared" si="109"/>
        <v>-</v>
      </c>
    </row>
    <row r="600" ht="12.75" customHeight="1" spans="1:6">
      <c r="A600" s="108">
        <v>5414</v>
      </c>
      <c r="B600" s="109" t="s">
        <v>1200</v>
      </c>
      <c r="C600" s="232" t="s">
        <v>1201</v>
      </c>
      <c r="D600" s="140">
        <v>0</v>
      </c>
      <c r="E600" s="140">
        <v>0</v>
      </c>
      <c r="F600" s="163" t="str">
        <f t="shared" si="109"/>
        <v>-</v>
      </c>
    </row>
    <row r="601" ht="12.75" customHeight="1" spans="1:6">
      <c r="A601" s="108">
        <v>5415</v>
      </c>
      <c r="B601" s="109" t="s">
        <v>1202</v>
      </c>
      <c r="C601" s="232" t="s">
        <v>1203</v>
      </c>
      <c r="D601" s="140">
        <v>0</v>
      </c>
      <c r="E601" s="140">
        <v>0</v>
      </c>
      <c r="F601" s="163" t="str">
        <f t="shared" si="109"/>
        <v>-</v>
      </c>
    </row>
    <row r="602" ht="12.75" customHeight="1" spans="1:6">
      <c r="A602" s="108">
        <v>5416</v>
      </c>
      <c r="B602" s="109" t="s">
        <v>1204</v>
      </c>
      <c r="C602" s="232" t="s">
        <v>1205</v>
      </c>
      <c r="D602" s="140">
        <v>0</v>
      </c>
      <c r="E602" s="140">
        <v>0</v>
      </c>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v>0</v>
      </c>
      <c r="F604" s="163" t="str">
        <f t="shared" si="109"/>
        <v>-</v>
      </c>
    </row>
    <row r="605" ht="24" spans="1:6">
      <c r="A605" s="108">
        <v>5423</v>
      </c>
      <c r="B605" s="109" t="s">
        <v>1210</v>
      </c>
      <c r="C605" s="232" t="s">
        <v>1211</v>
      </c>
      <c r="D605" s="140">
        <v>0</v>
      </c>
      <c r="E605" s="140">
        <v>0</v>
      </c>
      <c r="F605" s="163" t="str">
        <f t="shared" si="109"/>
        <v>-</v>
      </c>
    </row>
    <row r="606" ht="24" spans="1:6">
      <c r="A606" s="108">
        <v>5424</v>
      </c>
      <c r="B606" s="109" t="s">
        <v>1212</v>
      </c>
      <c r="C606" s="232" t="s">
        <v>1213</v>
      </c>
      <c r="D606" s="140">
        <v>0</v>
      </c>
      <c r="E606" s="140">
        <v>0</v>
      </c>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v>0</v>
      </c>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v>0</v>
      </c>
      <c r="F610" s="163" t="str">
        <f t="shared" si="109"/>
        <v>-</v>
      </c>
    </row>
    <row r="611" ht="24" spans="1:6">
      <c r="A611" s="108">
        <v>5444</v>
      </c>
      <c r="B611" s="162" t="s">
        <v>1222</v>
      </c>
      <c r="C611" s="232" t="s">
        <v>1223</v>
      </c>
      <c r="D611" s="140">
        <v>0</v>
      </c>
      <c r="E611" s="140">
        <v>0</v>
      </c>
      <c r="F611" s="163" t="str">
        <f t="shared" si="109"/>
        <v>-</v>
      </c>
    </row>
    <row r="612" ht="24" spans="1:6">
      <c r="A612" s="239">
        <v>5445</v>
      </c>
      <c r="B612" s="109" t="s">
        <v>1224</v>
      </c>
      <c r="C612" s="240" t="s">
        <v>1225</v>
      </c>
      <c r="D612" s="140">
        <v>0</v>
      </c>
      <c r="E612" s="140">
        <v>0</v>
      </c>
      <c r="F612" s="163" t="str">
        <f t="shared" si="109"/>
        <v>-</v>
      </c>
    </row>
    <row r="613" ht="12.75" customHeight="1" spans="1:6">
      <c r="A613" s="108">
        <v>5446</v>
      </c>
      <c r="B613" s="109" t="s">
        <v>1226</v>
      </c>
      <c r="C613" s="232" t="s">
        <v>1227</v>
      </c>
      <c r="D613" s="140">
        <v>0</v>
      </c>
      <c r="E613" s="140">
        <v>0</v>
      </c>
      <c r="F613" s="163" t="str">
        <f t="shared" si="109"/>
        <v>-</v>
      </c>
    </row>
    <row r="614" ht="12.75" customHeight="1" spans="1:6">
      <c r="A614" s="108">
        <v>5447</v>
      </c>
      <c r="B614" s="109" t="s">
        <v>1228</v>
      </c>
      <c r="C614" s="232" t="s">
        <v>1229</v>
      </c>
      <c r="D614" s="140">
        <v>0</v>
      </c>
      <c r="E614" s="140">
        <v>0</v>
      </c>
      <c r="F614" s="163" t="str">
        <f t="shared" si="109"/>
        <v>-</v>
      </c>
    </row>
    <row r="615" ht="24" spans="1:6">
      <c r="A615" s="108">
        <v>5448</v>
      </c>
      <c r="B615" s="109" t="s">
        <v>1230</v>
      </c>
      <c r="C615" s="232" t="s">
        <v>1231</v>
      </c>
      <c r="D615" s="140">
        <v>0</v>
      </c>
      <c r="E615" s="140">
        <v>0</v>
      </c>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v>0</v>
      </c>
      <c r="F617" s="163" t="str">
        <f t="shared" si="109"/>
        <v>-</v>
      </c>
    </row>
    <row r="618" ht="12.75" customHeight="1" spans="1:6">
      <c r="A618" s="108">
        <v>5454</v>
      </c>
      <c r="B618" s="109" t="s">
        <v>1236</v>
      </c>
      <c r="C618" s="232" t="s">
        <v>1237</v>
      </c>
      <c r="D618" s="140">
        <v>0</v>
      </c>
      <c r="E618" s="140">
        <v>0</v>
      </c>
      <c r="F618" s="163" t="str">
        <f t="shared" si="109"/>
        <v>-</v>
      </c>
    </row>
    <row r="619" ht="12.75" customHeight="1" spans="1:6">
      <c r="A619" s="108">
        <v>5455</v>
      </c>
      <c r="B619" s="109" t="s">
        <v>1238</v>
      </c>
      <c r="C619" s="232" t="s">
        <v>1239</v>
      </c>
      <c r="D619" s="140">
        <v>0</v>
      </c>
      <c r="E619" s="140">
        <v>0</v>
      </c>
      <c r="F619" s="163" t="str">
        <f t="shared" si="109"/>
        <v>-</v>
      </c>
    </row>
    <row r="620" ht="12.75" customHeight="1" spans="1:6">
      <c r="A620" s="108">
        <v>5456</v>
      </c>
      <c r="B620" s="109" t="s">
        <v>1240</v>
      </c>
      <c r="C620" s="232" t="s">
        <v>1241</v>
      </c>
      <c r="D620" s="140">
        <v>0</v>
      </c>
      <c r="E620" s="140">
        <v>0</v>
      </c>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v>0</v>
      </c>
      <c r="F622" s="163" t="str">
        <f t="shared" si="109"/>
        <v>-</v>
      </c>
    </row>
    <row r="623" ht="12.75" customHeight="1" spans="1:6">
      <c r="A623" s="108">
        <v>5472</v>
      </c>
      <c r="B623" s="109" t="s">
        <v>1246</v>
      </c>
      <c r="C623" s="232" t="s">
        <v>1247</v>
      </c>
      <c r="D623" s="140">
        <v>0</v>
      </c>
      <c r="E623" s="140">
        <v>0</v>
      </c>
      <c r="F623" s="163" t="str">
        <f t="shared" si="109"/>
        <v>-</v>
      </c>
    </row>
    <row r="624" ht="12.75" customHeight="1" spans="1:6">
      <c r="A624" s="108">
        <v>5473</v>
      </c>
      <c r="B624" s="109" t="s">
        <v>1248</v>
      </c>
      <c r="C624" s="232" t="s">
        <v>1249</v>
      </c>
      <c r="D624" s="140">
        <v>0</v>
      </c>
      <c r="E624" s="140">
        <v>0</v>
      </c>
      <c r="F624" s="163" t="str">
        <f t="shared" si="109"/>
        <v>-</v>
      </c>
    </row>
    <row r="625" ht="12.75" customHeight="1" spans="1:6">
      <c r="A625" s="108">
        <v>5474</v>
      </c>
      <c r="B625" s="109" t="s">
        <v>1250</v>
      </c>
      <c r="C625" s="232" t="s">
        <v>1251</v>
      </c>
      <c r="D625" s="140">
        <v>0</v>
      </c>
      <c r="E625" s="140">
        <v>0</v>
      </c>
      <c r="F625" s="163" t="str">
        <f t="shared" si="109"/>
        <v>-</v>
      </c>
    </row>
    <row r="626" ht="12.75" customHeight="1" spans="1:6">
      <c r="A626" s="108">
        <v>5475</v>
      </c>
      <c r="B626" s="109" t="s">
        <v>1252</v>
      </c>
      <c r="C626" s="232" t="s">
        <v>1253</v>
      </c>
      <c r="D626" s="140">
        <v>0</v>
      </c>
      <c r="E626" s="140">
        <v>0</v>
      </c>
      <c r="F626" s="163" t="str">
        <f t="shared" si="109"/>
        <v>-</v>
      </c>
    </row>
    <row r="627" ht="24" spans="1:6">
      <c r="A627" s="108">
        <v>5476</v>
      </c>
      <c r="B627" s="109" t="s">
        <v>1254</v>
      </c>
      <c r="C627" s="232" t="s">
        <v>1255</v>
      </c>
      <c r="D627" s="140">
        <v>0</v>
      </c>
      <c r="E627" s="140">
        <v>0</v>
      </c>
      <c r="F627" s="163" t="str">
        <f t="shared" si="109"/>
        <v>-</v>
      </c>
    </row>
    <row r="628" ht="12.75" spans="1:6">
      <c r="A628" s="110">
        <v>5477</v>
      </c>
      <c r="B628" s="111" t="s">
        <v>1256</v>
      </c>
      <c r="C628" s="233" t="s">
        <v>1257</v>
      </c>
      <c r="D628" s="141">
        <v>0</v>
      </c>
      <c r="E628" s="141">
        <v>0</v>
      </c>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v>0</v>
      </c>
      <c r="F631" s="163" t="str">
        <f t="shared" si="109"/>
        <v>-</v>
      </c>
    </row>
    <row r="632" ht="12.75" customHeight="1" spans="1:6">
      <c r="A632" s="108">
        <v>5512</v>
      </c>
      <c r="B632" s="109" t="s">
        <v>1264</v>
      </c>
      <c r="C632" s="232" t="s">
        <v>1265</v>
      </c>
      <c r="D632" s="140">
        <v>0</v>
      </c>
      <c r="E632" s="140">
        <v>0</v>
      </c>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v>0</v>
      </c>
      <c r="F634" s="163" t="str">
        <f t="shared" si="109"/>
        <v>-</v>
      </c>
    </row>
    <row r="635" ht="12.75" customHeight="1" spans="1:6">
      <c r="A635" s="108">
        <v>5522</v>
      </c>
      <c r="B635" s="109" t="s">
        <v>1270</v>
      </c>
      <c r="C635" s="232" t="s">
        <v>1271</v>
      </c>
      <c r="D635" s="140">
        <v>0</v>
      </c>
      <c r="E635" s="140">
        <v>0</v>
      </c>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v>0</v>
      </c>
      <c r="F637" s="163" t="str">
        <f t="shared" si="109"/>
        <v>-</v>
      </c>
    </row>
    <row r="638" ht="12.75" customHeight="1" spans="1:6">
      <c r="A638" s="108">
        <v>5532</v>
      </c>
      <c r="B638" s="109" t="s">
        <v>1276</v>
      </c>
      <c r="C638" s="232" t="s">
        <v>1277</v>
      </c>
      <c r="D638" s="140">
        <v>0</v>
      </c>
      <c r="E638" s="140">
        <v>0</v>
      </c>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527862.14</v>
      </c>
      <c r="E643" s="138">
        <f>E422+E430</f>
        <v>660662.92</v>
      </c>
      <c r="F643" s="163">
        <f t="shared" si="109"/>
        <v>125.158231654954</v>
      </c>
    </row>
    <row r="644" ht="12.75" customHeight="1" spans="1:6">
      <c r="A644" s="108" t="s">
        <v>632</v>
      </c>
      <c r="B644" s="109" t="s">
        <v>1288</v>
      </c>
      <c r="C644" s="232" t="s">
        <v>1289</v>
      </c>
      <c r="D644" s="138">
        <f>D423+D535</f>
        <v>530336.77</v>
      </c>
      <c r="E644" s="138">
        <f>E423+E535</f>
        <v>709555.67</v>
      </c>
      <c r="F644" s="163">
        <f t="shared" si="109"/>
        <v>133.793413947142</v>
      </c>
    </row>
    <row r="645" ht="12.75" customHeight="1" spans="1:6">
      <c r="A645" s="108" t="s">
        <v>632</v>
      </c>
      <c r="B645" s="109" t="s">
        <v>1290</v>
      </c>
      <c r="C645" s="232" t="s">
        <v>1291</v>
      </c>
      <c r="D645" s="138">
        <f t="shared" ref="D645:E645" si="163">IF(D643&gt;=D644,D643-D644,0)</f>
        <v>0</v>
      </c>
      <c r="E645" s="138">
        <f t="shared" si="163"/>
        <v>0</v>
      </c>
      <c r="F645" s="163" t="str">
        <f t="shared" si="109"/>
        <v>-</v>
      </c>
    </row>
    <row r="646" ht="12.75" customHeight="1" spans="1:6">
      <c r="A646" s="108" t="s">
        <v>632</v>
      </c>
      <c r="B646" s="109" t="s">
        <v>1292</v>
      </c>
      <c r="C646" s="232" t="s">
        <v>1293</v>
      </c>
      <c r="D646" s="138">
        <f t="shared" ref="D646:E646" si="164">IF(D644&gt;=D643,D644-D643,0)</f>
        <v>2474.63</v>
      </c>
      <c r="E646" s="138">
        <f t="shared" si="164"/>
        <v>48892.7500000002</v>
      </c>
      <c r="F646" s="163">
        <f t="shared" si="109"/>
        <v>1975.76001260795</v>
      </c>
    </row>
    <row r="647" ht="24" spans="1:6">
      <c r="A647" s="239" t="s">
        <v>1294</v>
      </c>
      <c r="B647" s="109" t="s">
        <v>1295</v>
      </c>
      <c r="C647" s="240" t="s">
        <v>1294</v>
      </c>
      <c r="D647" s="138">
        <f>IF(D426-D427+D641-D642&gt;=0,D426-D427+D641-D642,0)</f>
        <v>471.88</v>
      </c>
      <c r="E647" s="138">
        <f>IF(E426-E427+E641-E642&gt;=0,E426-E427+E641-E642,0)</f>
        <v>0</v>
      </c>
      <c r="F647" s="163">
        <f t="shared" si="109"/>
        <v>0</v>
      </c>
    </row>
    <row r="648" ht="24" spans="1:6">
      <c r="A648" s="239" t="s">
        <v>1296</v>
      </c>
      <c r="B648" s="109" t="s">
        <v>1297</v>
      </c>
      <c r="C648" s="240" t="s">
        <v>1296</v>
      </c>
      <c r="D648" s="138">
        <f>IF(D427-D426+D642-D641&gt;=0,D427-D426+D642-D641,0)</f>
        <v>0</v>
      </c>
      <c r="E648" s="138">
        <f>IF(E427-E426+E642-E641&gt;=0,E427-E426+E642-E641,0)</f>
        <v>1752.55</v>
      </c>
      <c r="F648" s="163" t="str">
        <f t="shared" si="109"/>
        <v>-</v>
      </c>
    </row>
    <row r="649" ht="24" spans="1:6">
      <c r="A649" s="108" t="s">
        <v>632</v>
      </c>
      <c r="B649" s="109" t="s">
        <v>1298</v>
      </c>
      <c r="C649" s="232" t="s">
        <v>1299</v>
      </c>
      <c r="D649" s="138">
        <f t="shared" ref="D649:E649" si="165">IF(D645+D647-D646-D648&gt;=0,D645+D647-D646-D648,0)</f>
        <v>0</v>
      </c>
      <c r="E649" s="138">
        <f t="shared" si="165"/>
        <v>0</v>
      </c>
      <c r="F649" s="163" t="str">
        <f t="shared" si="109"/>
        <v>-</v>
      </c>
    </row>
    <row r="650" ht="24" spans="1:6">
      <c r="A650" s="108" t="s">
        <v>632</v>
      </c>
      <c r="B650" s="109" t="s">
        <v>1300</v>
      </c>
      <c r="C650" s="232" t="s">
        <v>1301</v>
      </c>
      <c r="D650" s="138">
        <f t="shared" ref="D650:E650" si="166">IF(D646+D648-D645-D647&gt;=0,D646+D648-D645-D647,0)</f>
        <v>2002.75</v>
      </c>
      <c r="E650" s="138">
        <f t="shared" si="166"/>
        <v>50645.3000000002</v>
      </c>
      <c r="F650" s="163">
        <f t="shared" si="109"/>
        <v>2528.78791661466</v>
      </c>
    </row>
    <row r="651" ht="24" spans="1:6">
      <c r="A651" s="235" t="s">
        <v>1302</v>
      </c>
      <c r="B651" s="236" t="s">
        <v>1303</v>
      </c>
      <c r="C651" s="237" t="s">
        <v>1302</v>
      </c>
      <c r="D651" s="145">
        <v>45421.79</v>
      </c>
      <c r="E651" s="145">
        <v>0</v>
      </c>
      <c r="F651" s="168">
        <f t="shared" si="109"/>
        <v>0</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9019.14</v>
      </c>
      <c r="E653" s="140">
        <v>6169.7</v>
      </c>
      <c r="F653" s="163">
        <f t="shared" ref="F653:F740" si="167">IF(D653&lt;&gt;0,IF(E653/D653&gt;=100,"&gt;&gt;100",E653/D653*100),"-")</f>
        <v>68.4067438802369</v>
      </c>
    </row>
    <row r="654" ht="12.75" customHeight="1" spans="1:6">
      <c r="A654" s="108" t="s">
        <v>1307</v>
      </c>
      <c r="B654" s="109" t="s">
        <v>1308</v>
      </c>
      <c r="C654" s="232" t="s">
        <v>1307</v>
      </c>
      <c r="D654" s="140">
        <v>73252.85</v>
      </c>
      <c r="E654" s="140">
        <v>78073.82</v>
      </c>
      <c r="F654" s="163">
        <f t="shared" si="167"/>
        <v>106.581272947059</v>
      </c>
    </row>
    <row r="655" ht="12.75" customHeight="1" spans="1:6">
      <c r="A655" s="108" t="s">
        <v>1309</v>
      </c>
      <c r="B655" s="109" t="s">
        <v>1310</v>
      </c>
      <c r="C655" s="232" t="s">
        <v>1309</v>
      </c>
      <c r="D655" s="140">
        <v>76102.36</v>
      </c>
      <c r="E655" s="140">
        <v>78443.31</v>
      </c>
      <c r="F655" s="163">
        <f t="shared" si="167"/>
        <v>103.076054408825</v>
      </c>
    </row>
    <row r="656" ht="24" spans="1:6">
      <c r="A656" s="108">
        <v>11</v>
      </c>
      <c r="B656" s="109" t="s">
        <v>1311</v>
      </c>
      <c r="C656" s="232" t="s">
        <v>1312</v>
      </c>
      <c r="D656" s="138">
        <f t="shared" ref="D656:E656" si="168">+D653+D654-D655</f>
        <v>6169.63</v>
      </c>
      <c r="E656" s="138">
        <f t="shared" si="168"/>
        <v>5800.21000000001</v>
      </c>
      <c r="F656" s="163">
        <f t="shared" si="167"/>
        <v>94.0122827462913</v>
      </c>
    </row>
    <row r="657" ht="24" spans="1:6">
      <c r="A657" s="108" t="s">
        <v>632</v>
      </c>
      <c r="B657" s="109" t="s">
        <v>1313</v>
      </c>
      <c r="C657" s="232" t="s">
        <v>1314</v>
      </c>
      <c r="D657" s="241">
        <v>0</v>
      </c>
      <c r="E657" s="241">
        <v>0</v>
      </c>
      <c r="F657" s="163" t="str">
        <f t="shared" si="167"/>
        <v>-</v>
      </c>
    </row>
    <row r="658" ht="24" spans="1:6">
      <c r="A658" s="108" t="s">
        <v>632</v>
      </c>
      <c r="B658" s="109" t="s">
        <v>1315</v>
      </c>
      <c r="C658" s="232" t="s">
        <v>1316</v>
      </c>
      <c r="D658" s="241">
        <v>30</v>
      </c>
      <c r="E658" s="241">
        <v>30</v>
      </c>
      <c r="F658" s="163">
        <f t="shared" si="167"/>
        <v>100</v>
      </c>
    </row>
    <row r="659" ht="12.75" customHeight="1" spans="1:6">
      <c r="A659" s="108" t="s">
        <v>632</v>
      </c>
      <c r="B659" s="109" t="s">
        <v>1317</v>
      </c>
      <c r="C659" s="232" t="s">
        <v>1318</v>
      </c>
      <c r="D659" s="241">
        <v>0</v>
      </c>
      <c r="E659" s="241">
        <v>0</v>
      </c>
      <c r="F659" s="163" t="str">
        <f t="shared" si="167"/>
        <v>-</v>
      </c>
    </row>
    <row r="660" ht="12.75" customHeight="1" spans="1:6">
      <c r="A660" s="108" t="s">
        <v>632</v>
      </c>
      <c r="B660" s="109" t="s">
        <v>1319</v>
      </c>
      <c r="C660" s="232" t="s">
        <v>1320</v>
      </c>
      <c r="D660" s="241">
        <v>28</v>
      </c>
      <c r="E660" s="241">
        <v>28</v>
      </c>
      <c r="F660" s="163">
        <f t="shared" si="167"/>
        <v>100</v>
      </c>
    </row>
    <row r="661" ht="24" spans="1:6">
      <c r="A661" s="108" t="s">
        <v>1321</v>
      </c>
      <c r="B661" s="109" t="s">
        <v>1322</v>
      </c>
      <c r="C661" s="232" t="s">
        <v>1323</v>
      </c>
      <c r="D661" s="140">
        <v>0</v>
      </c>
      <c r="E661" s="140">
        <v>0</v>
      </c>
      <c r="F661" s="163" t="str">
        <f t="shared" si="167"/>
        <v>-</v>
      </c>
    </row>
    <row r="662" ht="12.75" customHeight="1" spans="1:6">
      <c r="A662" s="110">
        <v>61315</v>
      </c>
      <c r="B662" s="111" t="s">
        <v>1324</v>
      </c>
      <c r="C662" s="233" t="s">
        <v>1325</v>
      </c>
      <c r="D662" s="141">
        <v>0</v>
      </c>
      <c r="E662" s="141">
        <v>0</v>
      </c>
      <c r="F662" s="195" t="str">
        <f t="shared" si="167"/>
        <v>-</v>
      </c>
    </row>
    <row r="663" ht="12.75" customHeight="1" spans="1:6">
      <c r="A663" s="110">
        <v>61316</v>
      </c>
      <c r="B663" s="111" t="s">
        <v>1326</v>
      </c>
      <c r="C663" s="233" t="s">
        <v>1327</v>
      </c>
      <c r="D663" s="141"/>
      <c r="E663" s="141">
        <v>0</v>
      </c>
      <c r="F663" s="195" t="str">
        <f t="shared" si="167"/>
        <v>-</v>
      </c>
    </row>
    <row r="664" ht="12.75" customHeight="1" spans="1:6">
      <c r="A664" s="110" t="s">
        <v>1328</v>
      </c>
      <c r="B664" s="111" t="s">
        <v>1329</v>
      </c>
      <c r="C664" s="233" t="s">
        <v>1328</v>
      </c>
      <c r="D664" s="141"/>
      <c r="E664" s="141">
        <v>0</v>
      </c>
      <c r="F664" s="195" t="str">
        <f t="shared" si="167"/>
        <v>-</v>
      </c>
    </row>
    <row r="665" ht="12.75" customHeight="1" spans="1:6">
      <c r="A665" s="110">
        <v>61451</v>
      </c>
      <c r="B665" s="111" t="s">
        <v>1330</v>
      </c>
      <c r="C665" s="233" t="s">
        <v>1331</v>
      </c>
      <c r="D665" s="141">
        <v>0</v>
      </c>
      <c r="E665" s="141">
        <v>0</v>
      </c>
      <c r="F665" s="195" t="str">
        <f t="shared" si="167"/>
        <v>-</v>
      </c>
    </row>
    <row r="666" ht="12.75" customHeight="1" spans="1:6">
      <c r="A666" s="110" t="s">
        <v>1332</v>
      </c>
      <c r="B666" s="111" t="s">
        <v>1333</v>
      </c>
      <c r="C666" s="233" t="s">
        <v>1332</v>
      </c>
      <c r="D666" s="141"/>
      <c r="E666" s="141">
        <v>0</v>
      </c>
      <c r="F666" s="195" t="str">
        <f t="shared" si="167"/>
        <v>-</v>
      </c>
    </row>
    <row r="667" ht="12.75" customHeight="1" spans="1:6">
      <c r="A667" s="110">
        <v>61453</v>
      </c>
      <c r="B667" s="111" t="s">
        <v>1334</v>
      </c>
      <c r="C667" s="233" t="s">
        <v>1335</v>
      </c>
      <c r="D667" s="141">
        <v>0</v>
      </c>
      <c r="E667" s="141">
        <v>0</v>
      </c>
      <c r="F667" s="195" t="str">
        <f t="shared" si="167"/>
        <v>-</v>
      </c>
    </row>
    <row r="668" ht="12.75" customHeight="1" spans="1:6">
      <c r="A668" s="110" t="s">
        <v>1336</v>
      </c>
      <c r="B668" s="111" t="s">
        <v>1337</v>
      </c>
      <c r="C668" s="233" t="s">
        <v>1336</v>
      </c>
      <c r="D668" s="141"/>
      <c r="E668" s="141">
        <v>0</v>
      </c>
      <c r="F668" s="195" t="str">
        <f t="shared" si="167"/>
        <v>-</v>
      </c>
    </row>
    <row r="669" ht="12.75" customHeight="1" spans="1:6">
      <c r="A669" s="108">
        <v>63311</v>
      </c>
      <c r="B669" s="109" t="s">
        <v>1338</v>
      </c>
      <c r="C669" s="232" t="s">
        <v>1339</v>
      </c>
      <c r="D669" s="140">
        <v>0</v>
      </c>
      <c r="E669" s="140">
        <v>0</v>
      </c>
      <c r="F669" s="163" t="str">
        <f t="shared" si="167"/>
        <v>-</v>
      </c>
    </row>
    <row r="670" ht="12.75" customHeight="1" spans="1:6">
      <c r="A670" s="108">
        <v>63312</v>
      </c>
      <c r="B670" s="109" t="s">
        <v>1340</v>
      </c>
      <c r="C670" s="232" t="s">
        <v>1341</v>
      </c>
      <c r="D670" s="140">
        <v>0</v>
      </c>
      <c r="E670" s="140">
        <v>0</v>
      </c>
      <c r="F670" s="163" t="str">
        <f t="shared" si="167"/>
        <v>-</v>
      </c>
    </row>
    <row r="671" ht="12.75" customHeight="1" spans="1:6">
      <c r="A671" s="108">
        <v>63313</v>
      </c>
      <c r="B671" s="109" t="s">
        <v>1342</v>
      </c>
      <c r="C671" s="232" t="s">
        <v>1343</v>
      </c>
      <c r="D671" s="140">
        <v>0</v>
      </c>
      <c r="E671" s="140">
        <v>0</v>
      </c>
      <c r="F671" s="163" t="str">
        <f t="shared" si="167"/>
        <v>-</v>
      </c>
    </row>
    <row r="672" ht="12.75" customHeight="1" spans="1:6">
      <c r="A672" s="108">
        <v>63314</v>
      </c>
      <c r="B672" s="109" t="s">
        <v>1344</v>
      </c>
      <c r="C672" s="232" t="s">
        <v>1345</v>
      </c>
      <c r="D672" s="140">
        <v>0</v>
      </c>
      <c r="E672" s="140">
        <v>0</v>
      </c>
      <c r="F672" s="163" t="str">
        <f t="shared" si="167"/>
        <v>-</v>
      </c>
    </row>
    <row r="673" ht="12.75" customHeight="1" spans="1:6">
      <c r="A673" s="108">
        <v>63321</v>
      </c>
      <c r="B673" s="109" t="s">
        <v>1346</v>
      </c>
      <c r="C673" s="232" t="s">
        <v>1347</v>
      </c>
      <c r="D673" s="140">
        <v>0</v>
      </c>
      <c r="E673" s="140">
        <v>0</v>
      </c>
      <c r="F673" s="163" t="str">
        <f t="shared" si="167"/>
        <v>-</v>
      </c>
    </row>
    <row r="674" ht="12.75" customHeight="1" spans="1:6">
      <c r="A674" s="108">
        <v>63322</v>
      </c>
      <c r="B674" s="109" t="s">
        <v>1348</v>
      </c>
      <c r="C674" s="232" t="s">
        <v>1349</v>
      </c>
      <c r="D674" s="140">
        <v>0</v>
      </c>
      <c r="E674" s="140">
        <v>0</v>
      </c>
      <c r="F674" s="163" t="str">
        <f t="shared" si="167"/>
        <v>-</v>
      </c>
    </row>
    <row r="675" ht="12.75" customHeight="1" spans="1:6">
      <c r="A675" s="108">
        <v>63323</v>
      </c>
      <c r="B675" s="109" t="s">
        <v>1350</v>
      </c>
      <c r="C675" s="232" t="s">
        <v>1351</v>
      </c>
      <c r="D675" s="140">
        <v>0</v>
      </c>
      <c r="E675" s="140">
        <v>0</v>
      </c>
      <c r="F675" s="163" t="str">
        <f t="shared" si="167"/>
        <v>-</v>
      </c>
    </row>
    <row r="676" ht="12.75" customHeight="1" spans="1:6">
      <c r="A676" s="108">
        <v>63324</v>
      </c>
      <c r="B676" s="109" t="s">
        <v>1352</v>
      </c>
      <c r="C676" s="232" t="s">
        <v>1353</v>
      </c>
      <c r="D676" s="140">
        <v>0</v>
      </c>
      <c r="E676" s="140">
        <v>0</v>
      </c>
      <c r="F676" s="163" t="str">
        <f t="shared" si="167"/>
        <v>-</v>
      </c>
    </row>
    <row r="677" ht="12.75" customHeight="1" spans="1:6">
      <c r="A677" s="110">
        <v>63414</v>
      </c>
      <c r="B677" s="111" t="s">
        <v>1354</v>
      </c>
      <c r="C677" s="233" t="s">
        <v>1355</v>
      </c>
      <c r="D677" s="141">
        <v>0</v>
      </c>
      <c r="E677" s="141">
        <v>0</v>
      </c>
      <c r="F677" s="195" t="str">
        <f t="shared" si="167"/>
        <v>-</v>
      </c>
    </row>
    <row r="678" ht="12.75" customHeight="1" spans="1:6">
      <c r="A678" s="110">
        <v>63415</v>
      </c>
      <c r="B678" s="111" t="s">
        <v>1356</v>
      </c>
      <c r="C678" s="233" t="s">
        <v>1357</v>
      </c>
      <c r="D678" s="141">
        <v>0</v>
      </c>
      <c r="E678" s="141">
        <v>0</v>
      </c>
      <c r="F678" s="195" t="str">
        <f t="shared" si="167"/>
        <v>-</v>
      </c>
    </row>
    <row r="679" ht="12.75" spans="1:6">
      <c r="A679" s="110">
        <v>63416</v>
      </c>
      <c r="B679" s="197" t="s">
        <v>1358</v>
      </c>
      <c r="C679" s="233" t="s">
        <v>1359</v>
      </c>
      <c r="D679" s="141">
        <v>0</v>
      </c>
      <c r="E679" s="141">
        <v>0</v>
      </c>
      <c r="F679" s="195" t="str">
        <f t="shared" si="167"/>
        <v>-</v>
      </c>
    </row>
    <row r="680" ht="12.75" customHeight="1" spans="1:6">
      <c r="A680" s="110">
        <v>63424</v>
      </c>
      <c r="B680" s="111" t="s">
        <v>1360</v>
      </c>
      <c r="C680" s="233" t="s">
        <v>1361</v>
      </c>
      <c r="D680" s="141">
        <v>0</v>
      </c>
      <c r="E680" s="141">
        <v>0</v>
      </c>
      <c r="F680" s="195" t="str">
        <f t="shared" si="167"/>
        <v>-</v>
      </c>
    </row>
    <row r="681" ht="12.75" customHeight="1" spans="1:6">
      <c r="A681" s="110">
        <v>63425</v>
      </c>
      <c r="B681" s="111" t="s">
        <v>1362</v>
      </c>
      <c r="C681" s="233" t="s">
        <v>1363</v>
      </c>
      <c r="D681" s="141">
        <v>0</v>
      </c>
      <c r="E681" s="141">
        <v>0</v>
      </c>
      <c r="F681" s="195" t="str">
        <f t="shared" si="167"/>
        <v>-</v>
      </c>
    </row>
    <row r="682" ht="12.75" spans="1:6">
      <c r="A682" s="110">
        <v>63426</v>
      </c>
      <c r="B682" s="197" t="s">
        <v>1364</v>
      </c>
      <c r="C682" s="233" t="s">
        <v>1365</v>
      </c>
      <c r="D682" s="141">
        <v>0</v>
      </c>
      <c r="E682" s="141">
        <v>0</v>
      </c>
      <c r="F682" s="195" t="str">
        <f t="shared" si="167"/>
        <v>-</v>
      </c>
    </row>
    <row r="683" ht="24" spans="1:6">
      <c r="A683" s="110">
        <v>63612</v>
      </c>
      <c r="B683" s="197" t="s">
        <v>1366</v>
      </c>
      <c r="C683" s="233" t="s">
        <v>1367</v>
      </c>
      <c r="D683" s="141">
        <v>470717.44</v>
      </c>
      <c r="E683" s="141">
        <v>591654.96</v>
      </c>
      <c r="F683" s="195">
        <f t="shared" si="167"/>
        <v>125.692168958091</v>
      </c>
    </row>
    <row r="684" ht="24" spans="1:6">
      <c r="A684" s="110">
        <v>63613</v>
      </c>
      <c r="B684" s="197" t="s">
        <v>1368</v>
      </c>
      <c r="C684" s="233" t="s">
        <v>1369</v>
      </c>
      <c r="D684" s="141">
        <v>0</v>
      </c>
      <c r="E684" s="141">
        <v>10962.98</v>
      </c>
      <c r="F684" s="195" t="str">
        <f t="shared" si="167"/>
        <v>-</v>
      </c>
    </row>
    <row r="685" ht="24" spans="1:6">
      <c r="A685" s="108">
        <v>63622</v>
      </c>
      <c r="B685" s="162" t="s">
        <v>1370</v>
      </c>
      <c r="C685" s="232" t="s">
        <v>1371</v>
      </c>
      <c r="D685" s="140">
        <v>310</v>
      </c>
      <c r="E685" s="140">
        <v>310</v>
      </c>
      <c r="F685" s="163">
        <f t="shared" si="167"/>
        <v>100</v>
      </c>
    </row>
    <row r="686" ht="24" spans="1:6">
      <c r="A686" s="108">
        <v>63623</v>
      </c>
      <c r="B686" s="162" t="s">
        <v>1372</v>
      </c>
      <c r="C686" s="232" t="s">
        <v>1373</v>
      </c>
      <c r="D686" s="140">
        <v>10459.09</v>
      </c>
      <c r="E686" s="140">
        <v>0</v>
      </c>
      <c r="F686" s="163">
        <f t="shared" si="167"/>
        <v>0</v>
      </c>
    </row>
    <row r="687" ht="12.75" customHeight="1" spans="1:6">
      <c r="A687" s="108">
        <v>63711</v>
      </c>
      <c r="B687" s="162" t="s">
        <v>1374</v>
      </c>
      <c r="C687" s="232">
        <v>63711</v>
      </c>
      <c r="D687" s="140">
        <v>0</v>
      </c>
      <c r="E687" s="140">
        <v>0</v>
      </c>
      <c r="F687" s="163" t="str">
        <f t="shared" si="167"/>
        <v>-</v>
      </c>
    </row>
    <row r="688" ht="12.75" customHeight="1" spans="1:6">
      <c r="A688" s="108">
        <v>63712</v>
      </c>
      <c r="B688" s="162" t="s">
        <v>1375</v>
      </c>
      <c r="C688" s="232">
        <v>63712</v>
      </c>
      <c r="D688" s="140">
        <v>0</v>
      </c>
      <c r="E688" s="140">
        <v>0</v>
      </c>
      <c r="F688" s="163" t="str">
        <f t="shared" si="167"/>
        <v>-</v>
      </c>
    </row>
    <row r="689" ht="12.75" customHeight="1" spans="1:6">
      <c r="A689" s="108">
        <v>63713</v>
      </c>
      <c r="B689" s="162" t="s">
        <v>1376</v>
      </c>
      <c r="C689" s="232">
        <v>63713</v>
      </c>
      <c r="D689" s="140">
        <v>0</v>
      </c>
      <c r="E689" s="140">
        <v>0</v>
      </c>
      <c r="F689" s="163" t="str">
        <f t="shared" si="167"/>
        <v>-</v>
      </c>
    </row>
    <row r="690" ht="12.75" customHeight="1" spans="1:6">
      <c r="A690" s="108">
        <v>63714</v>
      </c>
      <c r="B690" s="162" t="s">
        <v>1377</v>
      </c>
      <c r="C690" s="232">
        <v>63714</v>
      </c>
      <c r="D690" s="140">
        <v>0</v>
      </c>
      <c r="E690" s="140">
        <v>0</v>
      </c>
      <c r="F690" s="163" t="str">
        <f t="shared" si="167"/>
        <v>-</v>
      </c>
    </row>
    <row r="691" ht="12.75" customHeight="1" spans="1:6">
      <c r="A691" s="108">
        <v>63715</v>
      </c>
      <c r="B691" s="162" t="s">
        <v>1378</v>
      </c>
      <c r="C691" s="232">
        <v>63715</v>
      </c>
      <c r="D691" s="140">
        <v>0</v>
      </c>
      <c r="E691" s="140">
        <v>0</v>
      </c>
      <c r="F691" s="163" t="str">
        <f t="shared" si="167"/>
        <v>-</v>
      </c>
    </row>
    <row r="692" ht="24" spans="1:6">
      <c r="A692" s="110">
        <v>63716</v>
      </c>
      <c r="B692" s="197" t="s">
        <v>1379</v>
      </c>
      <c r="C692" s="233">
        <v>63716</v>
      </c>
      <c r="D692" s="141">
        <v>0</v>
      </c>
      <c r="E692" s="141">
        <v>0</v>
      </c>
      <c r="F692" s="195" t="str">
        <f t="shared" si="167"/>
        <v>-</v>
      </c>
    </row>
    <row r="693" ht="12.75" spans="1:6">
      <c r="A693" s="110">
        <v>63717</v>
      </c>
      <c r="B693" s="197" t="s">
        <v>1380</v>
      </c>
      <c r="C693" s="233">
        <v>63717</v>
      </c>
      <c r="D693" s="141">
        <v>0</v>
      </c>
      <c r="E693" s="141">
        <v>0</v>
      </c>
      <c r="F693" s="195" t="str">
        <f t="shared" si="167"/>
        <v>-</v>
      </c>
    </row>
    <row r="694" ht="24" spans="1:6">
      <c r="A694" s="110">
        <v>63721</v>
      </c>
      <c r="B694" s="197" t="s">
        <v>1381</v>
      </c>
      <c r="C694" s="233">
        <v>63721</v>
      </c>
      <c r="D694" s="141">
        <v>0</v>
      </c>
      <c r="E694" s="141">
        <v>0</v>
      </c>
      <c r="F694" s="195" t="str">
        <f t="shared" si="167"/>
        <v>-</v>
      </c>
    </row>
    <row r="695" ht="24" spans="1:6">
      <c r="A695" s="110">
        <v>63722</v>
      </c>
      <c r="B695" s="197" t="s">
        <v>1382</v>
      </c>
      <c r="C695" s="233">
        <v>63722</v>
      </c>
      <c r="D695" s="141">
        <v>0</v>
      </c>
      <c r="E695" s="141">
        <v>0</v>
      </c>
      <c r="F695" s="195" t="str">
        <f t="shared" si="167"/>
        <v>-</v>
      </c>
    </row>
    <row r="696" ht="12.75" customHeight="1" spans="1:6">
      <c r="A696" s="110">
        <v>63723</v>
      </c>
      <c r="B696" s="197" t="s">
        <v>1383</v>
      </c>
      <c r="C696" s="233">
        <v>63723</v>
      </c>
      <c r="D696" s="141">
        <v>0</v>
      </c>
      <c r="E696" s="141">
        <v>0</v>
      </c>
      <c r="F696" s="195" t="str">
        <f t="shared" si="167"/>
        <v>-</v>
      </c>
    </row>
    <row r="697" ht="12.75" customHeight="1" spans="1:6">
      <c r="A697" s="110">
        <v>63724</v>
      </c>
      <c r="B697" s="197" t="s">
        <v>1384</v>
      </c>
      <c r="C697" s="233">
        <v>63724</v>
      </c>
      <c r="D697" s="141">
        <v>0</v>
      </c>
      <c r="E697" s="141">
        <v>0</v>
      </c>
      <c r="F697" s="195" t="str">
        <f t="shared" si="167"/>
        <v>-</v>
      </c>
    </row>
    <row r="698" ht="12.75" customHeight="1" spans="1:6">
      <c r="A698" s="110">
        <v>63725</v>
      </c>
      <c r="B698" s="197" t="s">
        <v>1385</v>
      </c>
      <c r="C698" s="233">
        <v>63725</v>
      </c>
      <c r="D698" s="141">
        <v>0</v>
      </c>
      <c r="E698" s="141">
        <v>0</v>
      </c>
      <c r="F698" s="195" t="str">
        <f t="shared" si="167"/>
        <v>-</v>
      </c>
    </row>
    <row r="699" ht="12.75" customHeight="1" spans="1:6">
      <c r="A699" s="110">
        <v>63726</v>
      </c>
      <c r="B699" s="197" t="s">
        <v>1386</v>
      </c>
      <c r="C699" s="233">
        <v>63726</v>
      </c>
      <c r="D699" s="141">
        <v>0</v>
      </c>
      <c r="E699" s="141">
        <v>0</v>
      </c>
      <c r="F699" s="195" t="str">
        <f t="shared" si="167"/>
        <v>-</v>
      </c>
    </row>
    <row r="700" ht="24" spans="1:6">
      <c r="A700" s="110">
        <v>63727</v>
      </c>
      <c r="B700" s="197" t="s">
        <v>1387</v>
      </c>
      <c r="C700" s="233">
        <v>63727</v>
      </c>
      <c r="D700" s="141">
        <v>0</v>
      </c>
      <c r="E700" s="141">
        <v>0</v>
      </c>
      <c r="F700" s="195" t="str">
        <f t="shared" si="167"/>
        <v>-</v>
      </c>
    </row>
    <row r="701" ht="24" spans="1:6">
      <c r="A701" s="110">
        <v>63728</v>
      </c>
      <c r="B701" s="197" t="s">
        <v>1388</v>
      </c>
      <c r="C701" s="233">
        <v>63728</v>
      </c>
      <c r="D701" s="141">
        <v>0</v>
      </c>
      <c r="E701" s="141">
        <v>0</v>
      </c>
      <c r="F701" s="195" t="str">
        <f t="shared" si="167"/>
        <v>-</v>
      </c>
    </row>
    <row r="702" ht="12.75" customHeight="1" spans="1:6">
      <c r="A702" s="110">
        <v>63811</v>
      </c>
      <c r="B702" s="197" t="s">
        <v>1389</v>
      </c>
      <c r="C702" s="233" t="s">
        <v>1390</v>
      </c>
      <c r="D702" s="141">
        <v>0</v>
      </c>
      <c r="E702" s="141">
        <v>0</v>
      </c>
      <c r="F702" s="195" t="str">
        <f t="shared" si="167"/>
        <v>-</v>
      </c>
    </row>
    <row r="703" ht="12.75" customHeight="1" spans="1:6">
      <c r="A703" s="110">
        <v>63812</v>
      </c>
      <c r="B703" s="197" t="s">
        <v>1391</v>
      </c>
      <c r="C703" s="233" t="s">
        <v>1392</v>
      </c>
      <c r="D703" s="141">
        <v>0</v>
      </c>
      <c r="E703" s="141">
        <v>0</v>
      </c>
      <c r="F703" s="195" t="str">
        <f t="shared" si="167"/>
        <v>-</v>
      </c>
    </row>
    <row r="704" ht="24" spans="1:6">
      <c r="A704" s="110" t="s">
        <v>1393</v>
      </c>
      <c r="B704" s="197" t="s">
        <v>1394</v>
      </c>
      <c r="C704" s="233" t="s">
        <v>1393</v>
      </c>
      <c r="D704" s="141">
        <v>0</v>
      </c>
      <c r="E704" s="141">
        <v>0</v>
      </c>
      <c r="F704" s="195" t="str">
        <f t="shared" si="167"/>
        <v>-</v>
      </c>
    </row>
    <row r="705" ht="24" spans="1:6">
      <c r="A705" s="110" t="s">
        <v>1395</v>
      </c>
      <c r="B705" s="197" t="s">
        <v>1396</v>
      </c>
      <c r="C705" s="233" t="s">
        <v>1395</v>
      </c>
      <c r="D705" s="141">
        <v>0</v>
      </c>
      <c r="E705" s="141">
        <v>0</v>
      </c>
      <c r="F705" s="195" t="str">
        <f t="shared" si="167"/>
        <v>-</v>
      </c>
    </row>
    <row r="706" ht="12.75" customHeight="1" spans="1:6">
      <c r="A706" s="110">
        <v>63821</v>
      </c>
      <c r="B706" s="197" t="s">
        <v>1397</v>
      </c>
      <c r="C706" s="233" t="s">
        <v>1398</v>
      </c>
      <c r="D706" s="141">
        <v>0</v>
      </c>
      <c r="E706" s="141">
        <v>0</v>
      </c>
      <c r="F706" s="195" t="str">
        <f t="shared" si="167"/>
        <v>-</v>
      </c>
    </row>
    <row r="707" ht="12.75" customHeight="1" spans="1:6">
      <c r="A707" s="110">
        <v>63822</v>
      </c>
      <c r="B707" s="197" t="s">
        <v>1399</v>
      </c>
      <c r="C707" s="233" t="s">
        <v>1400</v>
      </c>
      <c r="D707" s="141">
        <v>0</v>
      </c>
      <c r="E707" s="141">
        <v>0</v>
      </c>
      <c r="F707" s="195" t="str">
        <f t="shared" si="167"/>
        <v>-</v>
      </c>
    </row>
    <row r="708" ht="24" spans="1:6">
      <c r="A708" s="110" t="s">
        <v>1401</v>
      </c>
      <c r="B708" s="197" t="s">
        <v>1402</v>
      </c>
      <c r="C708" s="233" t="s">
        <v>1401</v>
      </c>
      <c r="D708" s="141">
        <v>0</v>
      </c>
      <c r="E708" s="141">
        <v>0</v>
      </c>
      <c r="F708" s="195" t="str">
        <f t="shared" si="167"/>
        <v>-</v>
      </c>
    </row>
    <row r="709" ht="24" spans="1:6">
      <c r="A709" s="110" t="s">
        <v>1403</v>
      </c>
      <c r="B709" s="197" t="s">
        <v>1404</v>
      </c>
      <c r="C709" s="233" t="s">
        <v>1403</v>
      </c>
      <c r="D709" s="141">
        <v>0</v>
      </c>
      <c r="E709" s="141">
        <v>0</v>
      </c>
      <c r="F709" s="195" t="str">
        <f t="shared" si="167"/>
        <v>-</v>
      </c>
    </row>
    <row r="710" ht="12.75" customHeight="1" spans="1:6">
      <c r="A710" s="110">
        <v>64191</v>
      </c>
      <c r="B710" s="111" t="s">
        <v>1405</v>
      </c>
      <c r="C710" s="233" t="s">
        <v>1406</v>
      </c>
      <c r="D710" s="141">
        <v>0</v>
      </c>
      <c r="E710" s="141">
        <v>0</v>
      </c>
      <c r="F710" s="195" t="str">
        <f t="shared" si="167"/>
        <v>-</v>
      </c>
    </row>
    <row r="711" ht="12.75" customHeight="1" spans="1:6">
      <c r="A711" s="110" t="s">
        <v>1407</v>
      </c>
      <c r="B711" s="111" t="s">
        <v>1408</v>
      </c>
      <c r="C711" s="233" t="s">
        <v>1407</v>
      </c>
      <c r="D711" s="141"/>
      <c r="E711" s="141">
        <v>0</v>
      </c>
      <c r="F711" s="195" t="str">
        <f t="shared" si="167"/>
        <v>-</v>
      </c>
    </row>
    <row r="712" ht="12.75" customHeight="1" spans="1:6">
      <c r="A712" s="110" t="s">
        <v>1409</v>
      </c>
      <c r="B712" s="111" t="s">
        <v>1410</v>
      </c>
      <c r="C712" s="233" t="s">
        <v>1409</v>
      </c>
      <c r="D712" s="141"/>
      <c r="E712" s="141">
        <v>0</v>
      </c>
      <c r="F712" s="195" t="str">
        <f t="shared" si="167"/>
        <v>-</v>
      </c>
    </row>
    <row r="713" ht="24" spans="1:6">
      <c r="A713" s="110" t="s">
        <v>1411</v>
      </c>
      <c r="B713" s="111" t="s">
        <v>1412</v>
      </c>
      <c r="C713" s="233" t="s">
        <v>1411</v>
      </c>
      <c r="D713" s="141"/>
      <c r="E713" s="141">
        <v>0</v>
      </c>
      <c r="F713" s="195" t="str">
        <f t="shared" si="167"/>
        <v>-</v>
      </c>
    </row>
    <row r="714" ht="12.75" spans="1:6">
      <c r="A714" s="110" t="s">
        <v>1413</v>
      </c>
      <c r="B714" s="111" t="s">
        <v>1414</v>
      </c>
      <c r="C714" s="233" t="s">
        <v>1413</v>
      </c>
      <c r="D714" s="141"/>
      <c r="E714" s="141">
        <v>0</v>
      </c>
      <c r="F714" s="195" t="str">
        <f t="shared" si="167"/>
        <v>-</v>
      </c>
    </row>
    <row r="715" ht="12.75" customHeight="1" spans="1:6">
      <c r="A715" s="110">
        <v>64371</v>
      </c>
      <c r="B715" s="111" t="s">
        <v>1415</v>
      </c>
      <c r="C715" s="233" t="s">
        <v>1416</v>
      </c>
      <c r="D715" s="141">
        <v>0</v>
      </c>
      <c r="E715" s="141">
        <v>0</v>
      </c>
      <c r="F715" s="195" t="str">
        <f t="shared" si="167"/>
        <v>-</v>
      </c>
    </row>
    <row r="716" ht="12.75" customHeight="1" spans="1:6">
      <c r="A716" s="110">
        <v>64372</v>
      </c>
      <c r="B716" s="111" t="s">
        <v>1417</v>
      </c>
      <c r="C716" s="233" t="s">
        <v>1418</v>
      </c>
      <c r="D716" s="141">
        <v>0</v>
      </c>
      <c r="E716" s="141">
        <v>0</v>
      </c>
      <c r="F716" s="195" t="str">
        <f t="shared" si="167"/>
        <v>-</v>
      </c>
    </row>
    <row r="717" ht="12.75" customHeight="1" spans="1:6">
      <c r="A717" s="110">
        <v>64373</v>
      </c>
      <c r="B717" s="111" t="s">
        <v>1419</v>
      </c>
      <c r="C717" s="233" t="s">
        <v>1420</v>
      </c>
      <c r="D717" s="141">
        <v>0</v>
      </c>
      <c r="E717" s="141">
        <v>0</v>
      </c>
      <c r="F717" s="195" t="str">
        <f t="shared" si="167"/>
        <v>-</v>
      </c>
    </row>
    <row r="718" ht="12.75" customHeight="1" spans="1:6">
      <c r="A718" s="108">
        <v>64374</v>
      </c>
      <c r="B718" s="109" t="s">
        <v>1421</v>
      </c>
      <c r="C718" s="232" t="s">
        <v>1422</v>
      </c>
      <c r="D718" s="140">
        <v>0</v>
      </c>
      <c r="E718" s="140">
        <v>0</v>
      </c>
      <c r="F718" s="163" t="str">
        <f t="shared" si="167"/>
        <v>-</v>
      </c>
    </row>
    <row r="719" ht="12.75" customHeight="1" spans="1:6">
      <c r="A719" s="110">
        <v>64375</v>
      </c>
      <c r="B719" s="111" t="s">
        <v>1423</v>
      </c>
      <c r="C719" s="233" t="s">
        <v>1424</v>
      </c>
      <c r="D719" s="141">
        <v>0</v>
      </c>
      <c r="E719" s="141">
        <v>0</v>
      </c>
      <c r="F719" s="195" t="str">
        <f t="shared" si="167"/>
        <v>-</v>
      </c>
    </row>
    <row r="720" ht="24" spans="1:6">
      <c r="A720" s="110">
        <v>64376</v>
      </c>
      <c r="B720" s="197" t="s">
        <v>1425</v>
      </c>
      <c r="C720" s="233" t="s">
        <v>1426</v>
      </c>
      <c r="D720" s="141">
        <v>0</v>
      </c>
      <c r="E720" s="141">
        <v>0</v>
      </c>
      <c r="F720" s="195" t="str">
        <f t="shared" si="167"/>
        <v>-</v>
      </c>
    </row>
    <row r="721" ht="12.75" spans="1:6">
      <c r="A721" s="110">
        <v>64377</v>
      </c>
      <c r="B721" s="111" t="s">
        <v>1427</v>
      </c>
      <c r="C721" s="233" t="s">
        <v>1428</v>
      </c>
      <c r="D721" s="141">
        <v>0</v>
      </c>
      <c r="E721" s="141">
        <v>0</v>
      </c>
      <c r="F721" s="195" t="str">
        <f t="shared" si="167"/>
        <v>-</v>
      </c>
    </row>
    <row r="722" ht="12.75" spans="1:6">
      <c r="A722" s="110" t="s">
        <v>1429</v>
      </c>
      <c r="B722" s="111" t="s">
        <v>1430</v>
      </c>
      <c r="C722" s="233" t="s">
        <v>1429</v>
      </c>
      <c r="D722" s="141"/>
      <c r="E722" s="141">
        <v>0</v>
      </c>
      <c r="F722" s="195" t="str">
        <f t="shared" si="167"/>
        <v>-</v>
      </c>
    </row>
    <row r="723" ht="12.75" spans="1:6">
      <c r="A723" s="110" t="s">
        <v>1431</v>
      </c>
      <c r="B723" s="111" t="s">
        <v>1432</v>
      </c>
      <c r="C723" s="233" t="s">
        <v>1431</v>
      </c>
      <c r="D723" s="141"/>
      <c r="E723" s="141">
        <v>0</v>
      </c>
      <c r="F723" s="195" t="str">
        <f t="shared" si="167"/>
        <v>-</v>
      </c>
    </row>
    <row r="724" ht="12.75" customHeight="1" spans="1:6">
      <c r="A724" s="110">
        <v>65264</v>
      </c>
      <c r="B724" s="111" t="s">
        <v>1433</v>
      </c>
      <c r="C724" s="233" t="s">
        <v>1434</v>
      </c>
      <c r="D724" s="141">
        <v>930.39</v>
      </c>
      <c r="E724" s="141">
        <v>0</v>
      </c>
      <c r="F724" s="195">
        <f t="shared" si="167"/>
        <v>0</v>
      </c>
    </row>
    <row r="725" ht="12.75" customHeight="1" spans="1:6">
      <c r="A725" s="110">
        <v>65265</v>
      </c>
      <c r="B725" s="111" t="s">
        <v>1435</v>
      </c>
      <c r="C725" s="233" t="s">
        <v>1436</v>
      </c>
      <c r="D725" s="141">
        <v>0</v>
      </c>
      <c r="E725" s="141">
        <v>0</v>
      </c>
      <c r="F725" s="195" t="str">
        <f t="shared" si="167"/>
        <v>-</v>
      </c>
    </row>
    <row r="726" ht="12.75" customHeight="1" spans="1:6">
      <c r="A726" s="110" t="s">
        <v>1437</v>
      </c>
      <c r="B726" s="111" t="s">
        <v>1438</v>
      </c>
      <c r="C726" s="233" t="s">
        <v>1437</v>
      </c>
      <c r="D726" s="141">
        <v>0</v>
      </c>
      <c r="E726" s="141">
        <v>0</v>
      </c>
      <c r="F726" s="195" t="str">
        <f t="shared" si="167"/>
        <v>-</v>
      </c>
    </row>
    <row r="727" ht="24" spans="1:6">
      <c r="A727" s="110">
        <v>66341</v>
      </c>
      <c r="B727" s="111" t="s">
        <v>1439</v>
      </c>
      <c r="C727" s="233">
        <v>66341</v>
      </c>
      <c r="D727" s="141">
        <v>0</v>
      </c>
      <c r="E727" s="141">
        <v>0</v>
      </c>
      <c r="F727" s="195" t="str">
        <f t="shared" si="167"/>
        <v>-</v>
      </c>
    </row>
    <row r="728" ht="24" spans="1:6">
      <c r="A728" s="110">
        <v>66342</v>
      </c>
      <c r="B728" s="111" t="s">
        <v>1440</v>
      </c>
      <c r="C728" s="233">
        <v>66342</v>
      </c>
      <c r="D728" s="141">
        <v>0</v>
      </c>
      <c r="E728" s="141">
        <v>0</v>
      </c>
      <c r="F728" s="195" t="str">
        <f t="shared" si="167"/>
        <v>-</v>
      </c>
    </row>
    <row r="729" ht="24" spans="1:6">
      <c r="A729" s="110">
        <v>66343</v>
      </c>
      <c r="B729" s="111" t="s">
        <v>1441</v>
      </c>
      <c r="C729" s="233">
        <v>66343</v>
      </c>
      <c r="D729" s="141">
        <v>0</v>
      </c>
      <c r="E729" s="141">
        <v>0</v>
      </c>
      <c r="F729" s="195" t="str">
        <f t="shared" si="167"/>
        <v>-</v>
      </c>
    </row>
    <row r="730" ht="24" spans="1:6">
      <c r="A730" s="110">
        <v>66344</v>
      </c>
      <c r="B730" s="111" t="s">
        <v>1442</v>
      </c>
      <c r="C730" s="233">
        <v>66344</v>
      </c>
      <c r="D730" s="141"/>
      <c r="E730" s="141">
        <v>0</v>
      </c>
      <c r="F730" s="195" t="str">
        <f t="shared" si="167"/>
        <v>-</v>
      </c>
    </row>
    <row r="731" ht="24" spans="1:6">
      <c r="A731" s="110">
        <v>66345</v>
      </c>
      <c r="B731" s="111" t="s">
        <v>1443</v>
      </c>
      <c r="C731" s="233">
        <v>66345</v>
      </c>
      <c r="D731" s="141"/>
      <c r="E731" s="141">
        <v>0</v>
      </c>
      <c r="F731" s="195" t="str">
        <f t="shared" si="167"/>
        <v>-</v>
      </c>
    </row>
    <row r="732" ht="12.75" customHeight="1" spans="1:6">
      <c r="A732" s="110">
        <v>31214</v>
      </c>
      <c r="B732" s="111" t="s">
        <v>1444</v>
      </c>
      <c r="C732" s="233" t="s">
        <v>1445</v>
      </c>
      <c r="D732" s="141">
        <v>0</v>
      </c>
      <c r="E732" s="141">
        <v>0</v>
      </c>
      <c r="F732" s="195" t="str">
        <f t="shared" si="167"/>
        <v>-</v>
      </c>
    </row>
    <row r="733" ht="12.75" customHeight="1" spans="1:6">
      <c r="A733" s="110">
        <v>31215</v>
      </c>
      <c r="B733" s="111" t="s">
        <v>1446</v>
      </c>
      <c r="C733" s="233" t="s">
        <v>1447</v>
      </c>
      <c r="D733" s="141">
        <v>0</v>
      </c>
      <c r="E733" s="141">
        <v>0</v>
      </c>
      <c r="F733" s="195" t="str">
        <f t="shared" si="167"/>
        <v>-</v>
      </c>
    </row>
    <row r="734" ht="12.75" customHeight="1" spans="1:6">
      <c r="A734" s="110">
        <v>32121</v>
      </c>
      <c r="B734" s="111" t="s">
        <v>1448</v>
      </c>
      <c r="C734" s="233" t="s">
        <v>1449</v>
      </c>
      <c r="D734" s="141">
        <v>31421.6</v>
      </c>
      <c r="E734" s="141">
        <v>35106.35</v>
      </c>
      <c r="F734" s="195">
        <f t="shared" si="167"/>
        <v>111.726805764188</v>
      </c>
    </row>
    <row r="735" ht="12.75" customHeight="1" spans="1:6">
      <c r="A735" s="108" t="s">
        <v>1450</v>
      </c>
      <c r="B735" s="109" t="s">
        <v>1451</v>
      </c>
      <c r="C735" s="232" t="s">
        <v>1450</v>
      </c>
      <c r="D735" s="140">
        <v>0</v>
      </c>
      <c r="E735" s="140">
        <v>0</v>
      </c>
      <c r="F735" s="163" t="str">
        <f t="shared" si="167"/>
        <v>-</v>
      </c>
    </row>
    <row r="736" ht="12.75" customHeight="1" spans="1:6">
      <c r="A736" s="108" t="s">
        <v>1452</v>
      </c>
      <c r="B736" s="109" t="s">
        <v>1453</v>
      </c>
      <c r="C736" s="232" t="s">
        <v>1452</v>
      </c>
      <c r="D736" s="140">
        <v>955.62</v>
      </c>
      <c r="E736" s="140">
        <v>1936.58</v>
      </c>
      <c r="F736" s="163">
        <f t="shared" si="167"/>
        <v>202.651681630774</v>
      </c>
    </row>
    <row r="737" ht="12.75" customHeight="1" spans="1:6">
      <c r="A737" s="108" t="s">
        <v>1454</v>
      </c>
      <c r="B737" s="109" t="s">
        <v>1455</v>
      </c>
      <c r="C737" s="232" t="s">
        <v>1454</v>
      </c>
      <c r="D737" s="140">
        <v>0</v>
      </c>
      <c r="E737" s="140">
        <v>0</v>
      </c>
      <c r="F737" s="163" t="str">
        <f t="shared" si="167"/>
        <v>-</v>
      </c>
    </row>
    <row r="738" ht="12.75" customHeight="1" spans="1:6">
      <c r="A738" s="108" t="s">
        <v>1456</v>
      </c>
      <c r="B738" s="109" t="s">
        <v>1457</v>
      </c>
      <c r="C738" s="232" t="s">
        <v>1456</v>
      </c>
      <c r="D738" s="140">
        <v>0</v>
      </c>
      <c r="E738" s="140">
        <v>0</v>
      </c>
      <c r="F738" s="163" t="str">
        <f t="shared" si="167"/>
        <v>-</v>
      </c>
    </row>
    <row r="739" ht="12.75" customHeight="1" spans="1:6">
      <c r="A739" s="110" t="s">
        <v>1458</v>
      </c>
      <c r="B739" s="111" t="s">
        <v>1459</v>
      </c>
      <c r="C739" s="233" t="s">
        <v>1458</v>
      </c>
      <c r="D739" s="141">
        <v>0</v>
      </c>
      <c r="E739" s="141">
        <v>0</v>
      </c>
      <c r="F739" s="195" t="str">
        <f t="shared" si="167"/>
        <v>-</v>
      </c>
    </row>
    <row r="740" ht="12.75" customHeight="1" spans="1:6">
      <c r="A740" s="110" t="s">
        <v>1460</v>
      </c>
      <c r="B740" s="111" t="s">
        <v>1461</v>
      </c>
      <c r="C740" s="233" t="s">
        <v>1460</v>
      </c>
      <c r="D740" s="141">
        <v>0</v>
      </c>
      <c r="E740" s="141">
        <v>0</v>
      </c>
      <c r="F740" s="195" t="str">
        <f t="shared" si="167"/>
        <v>-</v>
      </c>
    </row>
    <row r="741" ht="12.75" customHeight="1" spans="1:6">
      <c r="A741" s="110">
        <v>32911</v>
      </c>
      <c r="B741" s="111" t="s">
        <v>1462</v>
      </c>
      <c r="C741" s="233" t="s">
        <v>1463</v>
      </c>
      <c r="D741" s="141">
        <v>0</v>
      </c>
      <c r="E741" s="141">
        <v>0</v>
      </c>
      <c r="F741" s="195" t="str">
        <f t="shared" ref="F741:F1006" si="169">IF(D741&lt;&gt;0,IF(E741/D741&gt;=100,"&gt;&gt;100",E741/D741*100),"-")</f>
        <v>-</v>
      </c>
    </row>
    <row r="742" ht="12.75" customHeight="1" spans="1:6">
      <c r="A742" s="110" t="s">
        <v>1464</v>
      </c>
      <c r="B742" s="111" t="s">
        <v>1465</v>
      </c>
      <c r="C742" s="233" t="s">
        <v>1464</v>
      </c>
      <c r="D742" s="141">
        <v>0</v>
      </c>
      <c r="E742" s="141">
        <v>0</v>
      </c>
      <c r="F742" s="195" t="str">
        <f t="shared" si="169"/>
        <v>-</v>
      </c>
    </row>
    <row r="743" ht="12.75" customHeight="1" spans="1:6">
      <c r="A743" s="110" t="s">
        <v>1466</v>
      </c>
      <c r="B743" s="111" t="s">
        <v>1467</v>
      </c>
      <c r="C743" s="233" t="s">
        <v>1466</v>
      </c>
      <c r="D743" s="141"/>
      <c r="E743" s="141">
        <v>0</v>
      </c>
      <c r="F743" s="195" t="str">
        <f t="shared" ref="F743:F744" si="170">IF(D743&lt;&gt;0,IF(E743/D743&gt;=100,"&gt;&gt;100",E743/D743*100),"-")</f>
        <v>-</v>
      </c>
    </row>
    <row r="744" ht="12.75" customHeight="1" spans="1:6">
      <c r="A744" s="110" t="s">
        <v>1468</v>
      </c>
      <c r="B744" s="111" t="s">
        <v>1469</v>
      </c>
      <c r="C744" s="233" t="s">
        <v>1468</v>
      </c>
      <c r="D744" s="141"/>
      <c r="E744" s="141">
        <v>2470</v>
      </c>
      <c r="F744" s="195" t="str">
        <f t="shared" si="170"/>
        <v>-</v>
      </c>
    </row>
    <row r="745" ht="12.75" customHeight="1" spans="1:6">
      <c r="A745" s="110">
        <v>34111</v>
      </c>
      <c r="B745" s="111" t="s">
        <v>1470</v>
      </c>
      <c r="C745" s="233" t="s">
        <v>1471</v>
      </c>
      <c r="D745" s="141">
        <v>0</v>
      </c>
      <c r="E745" s="141">
        <v>0</v>
      </c>
      <c r="F745" s="195" t="str">
        <f t="shared" si="169"/>
        <v>-</v>
      </c>
    </row>
    <row r="746" ht="12.75" customHeight="1" spans="1:6">
      <c r="A746" s="110">
        <v>34112</v>
      </c>
      <c r="B746" s="111" t="s">
        <v>1472</v>
      </c>
      <c r="C746" s="233" t="s">
        <v>1473</v>
      </c>
      <c r="D746" s="141">
        <v>0</v>
      </c>
      <c r="E746" s="141">
        <v>0</v>
      </c>
      <c r="F746" s="195" t="str">
        <f t="shared" si="169"/>
        <v>-</v>
      </c>
    </row>
    <row r="747" ht="12.75" customHeight="1" spans="1:6">
      <c r="A747" s="110">
        <v>34121</v>
      </c>
      <c r="B747" s="111" t="s">
        <v>1474</v>
      </c>
      <c r="C747" s="233" t="s">
        <v>1475</v>
      </c>
      <c r="D747" s="141">
        <v>0</v>
      </c>
      <c r="E747" s="141">
        <v>0</v>
      </c>
      <c r="F747" s="195" t="str">
        <f t="shared" si="169"/>
        <v>-</v>
      </c>
    </row>
    <row r="748" ht="12.75" customHeight="1" spans="1:6">
      <c r="A748" s="110">
        <v>34122</v>
      </c>
      <c r="B748" s="111" t="s">
        <v>1476</v>
      </c>
      <c r="C748" s="233" t="s">
        <v>1477</v>
      </c>
      <c r="D748" s="141">
        <v>0</v>
      </c>
      <c r="E748" s="141">
        <v>0</v>
      </c>
      <c r="F748" s="195" t="str">
        <f t="shared" si="169"/>
        <v>-</v>
      </c>
    </row>
    <row r="749" ht="12.75" customHeight="1" spans="1:6">
      <c r="A749" s="110">
        <v>34131</v>
      </c>
      <c r="B749" s="111" t="s">
        <v>1478</v>
      </c>
      <c r="C749" s="233" t="s">
        <v>1479</v>
      </c>
      <c r="D749" s="141">
        <v>0</v>
      </c>
      <c r="E749" s="141">
        <v>0</v>
      </c>
      <c r="F749" s="195" t="str">
        <f t="shared" si="169"/>
        <v>-</v>
      </c>
    </row>
    <row r="750" ht="12.75" customHeight="1" spans="1:6">
      <c r="A750" s="110">
        <v>34132</v>
      </c>
      <c r="B750" s="111" t="s">
        <v>1480</v>
      </c>
      <c r="C750" s="233" t="s">
        <v>1481</v>
      </c>
      <c r="D750" s="141">
        <v>0</v>
      </c>
      <c r="E750" s="141">
        <v>0</v>
      </c>
      <c r="F750" s="195" t="str">
        <f t="shared" si="169"/>
        <v>-</v>
      </c>
    </row>
    <row r="751" ht="12.75" customHeight="1" spans="1:6">
      <c r="A751" s="110">
        <v>34191</v>
      </c>
      <c r="B751" s="111" t="s">
        <v>1482</v>
      </c>
      <c r="C751" s="233" t="s">
        <v>1483</v>
      </c>
      <c r="D751" s="141">
        <v>0</v>
      </c>
      <c r="E751" s="141">
        <v>0</v>
      </c>
      <c r="F751" s="195" t="str">
        <f t="shared" si="169"/>
        <v>-</v>
      </c>
    </row>
    <row r="752" ht="12.75" customHeight="1" spans="1:6">
      <c r="A752" s="110">
        <v>34192</v>
      </c>
      <c r="B752" s="111" t="s">
        <v>1484</v>
      </c>
      <c r="C752" s="233" t="s">
        <v>1485</v>
      </c>
      <c r="D752" s="141">
        <v>0</v>
      </c>
      <c r="E752" s="141">
        <v>0</v>
      </c>
      <c r="F752" s="195" t="str">
        <f t="shared" si="169"/>
        <v>-</v>
      </c>
    </row>
    <row r="753" ht="12.75" customHeight="1" spans="1:6">
      <c r="A753" s="110">
        <v>34213</v>
      </c>
      <c r="B753" s="111" t="s">
        <v>1486</v>
      </c>
      <c r="C753" s="233" t="s">
        <v>1487</v>
      </c>
      <c r="D753" s="141">
        <v>0</v>
      </c>
      <c r="E753" s="141">
        <v>0</v>
      </c>
      <c r="F753" s="195" t="str">
        <f t="shared" si="169"/>
        <v>-</v>
      </c>
    </row>
    <row r="754" ht="12.75" customHeight="1" spans="1:6">
      <c r="A754" s="108">
        <v>34214</v>
      </c>
      <c r="B754" s="109" t="s">
        <v>1488</v>
      </c>
      <c r="C754" s="232" t="s">
        <v>1489</v>
      </c>
      <c r="D754" s="140">
        <v>0</v>
      </c>
      <c r="E754" s="140">
        <v>0</v>
      </c>
      <c r="F754" s="163" t="str">
        <f t="shared" si="169"/>
        <v>-</v>
      </c>
    </row>
    <row r="755" ht="12.75" customHeight="1" spans="1:6">
      <c r="A755" s="108">
        <v>34215</v>
      </c>
      <c r="B755" s="109" t="s">
        <v>1490</v>
      </c>
      <c r="C755" s="232" t="s">
        <v>1491</v>
      </c>
      <c r="D755" s="140">
        <v>0</v>
      </c>
      <c r="E755" s="140">
        <v>0</v>
      </c>
      <c r="F755" s="163" t="str">
        <f t="shared" si="169"/>
        <v>-</v>
      </c>
    </row>
    <row r="756" ht="12.75" customHeight="1" spans="1:6">
      <c r="A756" s="108">
        <v>34216</v>
      </c>
      <c r="B756" s="109" t="s">
        <v>1492</v>
      </c>
      <c r="C756" s="232" t="s">
        <v>1493</v>
      </c>
      <c r="D756" s="140">
        <v>0</v>
      </c>
      <c r="E756" s="140">
        <v>0</v>
      </c>
      <c r="F756" s="163" t="str">
        <f t="shared" si="169"/>
        <v>-</v>
      </c>
    </row>
    <row r="757" ht="12.75" customHeight="1" spans="1:6">
      <c r="A757" s="108">
        <v>34222</v>
      </c>
      <c r="B757" s="109" t="s">
        <v>1494</v>
      </c>
      <c r="C757" s="232" t="s">
        <v>1495</v>
      </c>
      <c r="D757" s="140">
        <v>0</v>
      </c>
      <c r="E757" s="140">
        <v>0</v>
      </c>
      <c r="F757" s="163" t="str">
        <f t="shared" si="169"/>
        <v>-</v>
      </c>
    </row>
    <row r="758" ht="12.75" customHeight="1" spans="1:6">
      <c r="A758" s="108">
        <v>34223</v>
      </c>
      <c r="B758" s="109" t="s">
        <v>1496</v>
      </c>
      <c r="C758" s="232" t="s">
        <v>1497</v>
      </c>
      <c r="D758" s="140">
        <v>0</v>
      </c>
      <c r="E758" s="140">
        <v>0</v>
      </c>
      <c r="F758" s="163" t="str">
        <f t="shared" si="169"/>
        <v>-</v>
      </c>
    </row>
    <row r="759" ht="24" spans="1:6">
      <c r="A759" s="108">
        <v>34224</v>
      </c>
      <c r="B759" s="109" t="s">
        <v>1498</v>
      </c>
      <c r="C759" s="232" t="s">
        <v>1499</v>
      </c>
      <c r="D759" s="140">
        <v>0</v>
      </c>
      <c r="E759" s="140">
        <v>0</v>
      </c>
      <c r="F759" s="163" t="str">
        <f t="shared" si="169"/>
        <v>-</v>
      </c>
    </row>
    <row r="760" ht="24" spans="1:6">
      <c r="A760" s="108">
        <v>34233</v>
      </c>
      <c r="B760" s="109" t="s">
        <v>1500</v>
      </c>
      <c r="C760" s="232" t="s">
        <v>1501</v>
      </c>
      <c r="D760" s="140">
        <v>0</v>
      </c>
      <c r="E760" s="140">
        <v>0</v>
      </c>
      <c r="F760" s="163" t="str">
        <f t="shared" si="169"/>
        <v>-</v>
      </c>
    </row>
    <row r="761" ht="24" spans="1:6">
      <c r="A761" s="108">
        <v>34234</v>
      </c>
      <c r="B761" s="162" t="s">
        <v>1502</v>
      </c>
      <c r="C761" s="232" t="s">
        <v>1503</v>
      </c>
      <c r="D761" s="140">
        <v>0</v>
      </c>
      <c r="E761" s="140">
        <v>0</v>
      </c>
      <c r="F761" s="163" t="str">
        <f t="shared" si="169"/>
        <v>-</v>
      </c>
    </row>
    <row r="762" ht="24" spans="1:6">
      <c r="A762" s="108">
        <v>34235</v>
      </c>
      <c r="B762" s="162" t="s">
        <v>1504</v>
      </c>
      <c r="C762" s="232" t="s">
        <v>1505</v>
      </c>
      <c r="D762" s="140">
        <v>0</v>
      </c>
      <c r="E762" s="140">
        <v>0</v>
      </c>
      <c r="F762" s="163" t="str">
        <f t="shared" si="169"/>
        <v>-</v>
      </c>
    </row>
    <row r="763" ht="12.75" customHeight="1" spans="1:6">
      <c r="A763" s="108">
        <v>34236</v>
      </c>
      <c r="B763" s="109" t="s">
        <v>1506</v>
      </c>
      <c r="C763" s="232" t="s">
        <v>1507</v>
      </c>
      <c r="D763" s="140">
        <v>0</v>
      </c>
      <c r="E763" s="140">
        <v>0</v>
      </c>
      <c r="F763" s="163" t="str">
        <f t="shared" si="169"/>
        <v>-</v>
      </c>
    </row>
    <row r="764" ht="12.75" customHeight="1" spans="1:6">
      <c r="A764" s="108">
        <v>34237</v>
      </c>
      <c r="B764" s="109" t="s">
        <v>1508</v>
      </c>
      <c r="C764" s="232" t="s">
        <v>1509</v>
      </c>
      <c r="D764" s="140">
        <v>0</v>
      </c>
      <c r="E764" s="140">
        <v>0</v>
      </c>
      <c r="F764" s="163" t="str">
        <f t="shared" si="169"/>
        <v>-</v>
      </c>
    </row>
    <row r="765" ht="12.75" customHeight="1" spans="1:6">
      <c r="A765" s="108">
        <v>34238</v>
      </c>
      <c r="B765" s="109" t="s">
        <v>1510</v>
      </c>
      <c r="C765" s="232" t="s">
        <v>1511</v>
      </c>
      <c r="D765" s="140">
        <v>0</v>
      </c>
      <c r="E765" s="140">
        <v>0</v>
      </c>
      <c r="F765" s="163" t="str">
        <f t="shared" si="169"/>
        <v>-</v>
      </c>
    </row>
    <row r="766" ht="24" spans="1:6">
      <c r="A766" s="108">
        <v>34273</v>
      </c>
      <c r="B766" s="109" t="s">
        <v>1512</v>
      </c>
      <c r="C766" s="232" t="s">
        <v>1513</v>
      </c>
      <c r="D766" s="140">
        <v>0</v>
      </c>
      <c r="E766" s="140">
        <v>0</v>
      </c>
      <c r="F766" s="163" t="str">
        <f t="shared" si="169"/>
        <v>-</v>
      </c>
    </row>
    <row r="767" ht="12.75" customHeight="1" spans="1:6">
      <c r="A767" s="108">
        <v>34274</v>
      </c>
      <c r="B767" s="109" t="s">
        <v>1514</v>
      </c>
      <c r="C767" s="232" t="s">
        <v>1515</v>
      </c>
      <c r="D767" s="140">
        <v>0</v>
      </c>
      <c r="E767" s="140">
        <v>0</v>
      </c>
      <c r="F767" s="163" t="str">
        <f t="shared" si="169"/>
        <v>-</v>
      </c>
    </row>
    <row r="768" ht="12.75" customHeight="1" spans="1:6">
      <c r="A768" s="108">
        <v>34275</v>
      </c>
      <c r="B768" s="109" t="s">
        <v>1516</v>
      </c>
      <c r="C768" s="232" t="s">
        <v>1517</v>
      </c>
      <c r="D768" s="140">
        <v>0</v>
      </c>
      <c r="E768" s="140">
        <v>0</v>
      </c>
      <c r="F768" s="163" t="str">
        <f t="shared" si="169"/>
        <v>-</v>
      </c>
    </row>
    <row r="769" ht="12.75" customHeight="1" spans="1:6">
      <c r="A769" s="108">
        <v>34281</v>
      </c>
      <c r="B769" s="109" t="s">
        <v>1518</v>
      </c>
      <c r="C769" s="232" t="s">
        <v>1519</v>
      </c>
      <c r="D769" s="140">
        <v>0</v>
      </c>
      <c r="E769" s="140">
        <v>0</v>
      </c>
      <c r="F769" s="163" t="str">
        <f t="shared" si="169"/>
        <v>-</v>
      </c>
    </row>
    <row r="770" ht="12.75" customHeight="1" spans="1:6">
      <c r="A770" s="110">
        <v>34282</v>
      </c>
      <c r="B770" s="111" t="s">
        <v>1520</v>
      </c>
      <c r="C770" s="233" t="s">
        <v>1521</v>
      </c>
      <c r="D770" s="141">
        <v>0</v>
      </c>
      <c r="E770" s="141">
        <v>0</v>
      </c>
      <c r="F770" s="195" t="str">
        <f t="shared" si="169"/>
        <v>-</v>
      </c>
    </row>
    <row r="771" ht="12.75" customHeight="1" spans="1:6">
      <c r="A771" s="110">
        <v>34283</v>
      </c>
      <c r="B771" s="111" t="s">
        <v>1522</v>
      </c>
      <c r="C771" s="233" t="s">
        <v>1523</v>
      </c>
      <c r="D771" s="141">
        <v>0</v>
      </c>
      <c r="E771" s="141">
        <v>0</v>
      </c>
      <c r="F771" s="195" t="str">
        <f t="shared" si="169"/>
        <v>-</v>
      </c>
    </row>
    <row r="772" ht="12.75" customHeight="1" spans="1:6">
      <c r="A772" s="110">
        <v>34284</v>
      </c>
      <c r="B772" s="111" t="s">
        <v>1524</v>
      </c>
      <c r="C772" s="233" t="s">
        <v>1525</v>
      </c>
      <c r="D772" s="141">
        <v>0</v>
      </c>
      <c r="E772" s="141">
        <v>0</v>
      </c>
      <c r="F772" s="195" t="str">
        <f t="shared" si="169"/>
        <v>-</v>
      </c>
    </row>
    <row r="773" ht="12.75" customHeight="1" spans="1:6">
      <c r="A773" s="110">
        <v>34285</v>
      </c>
      <c r="B773" s="111" t="s">
        <v>1526</v>
      </c>
      <c r="C773" s="233" t="s">
        <v>1527</v>
      </c>
      <c r="D773" s="141">
        <v>0</v>
      </c>
      <c r="E773" s="141">
        <v>0</v>
      </c>
      <c r="F773" s="195" t="str">
        <f t="shared" si="169"/>
        <v>-</v>
      </c>
    </row>
    <row r="774" ht="24" spans="1:6">
      <c r="A774" s="110">
        <v>34286</v>
      </c>
      <c r="B774" s="197" t="s">
        <v>1528</v>
      </c>
      <c r="C774" s="233" t="s">
        <v>1529</v>
      </c>
      <c r="D774" s="141">
        <v>0</v>
      </c>
      <c r="E774" s="141">
        <v>0</v>
      </c>
      <c r="F774" s="195" t="str">
        <f t="shared" si="169"/>
        <v>-</v>
      </c>
    </row>
    <row r="775" ht="12.75" spans="1:6">
      <c r="A775" s="110">
        <v>34287</v>
      </c>
      <c r="B775" s="111" t="s">
        <v>1530</v>
      </c>
      <c r="C775" s="233" t="s">
        <v>1531</v>
      </c>
      <c r="D775" s="141">
        <v>0</v>
      </c>
      <c r="E775" s="141">
        <v>0</v>
      </c>
      <c r="F775" s="195" t="str">
        <f t="shared" si="169"/>
        <v>-</v>
      </c>
    </row>
    <row r="776" ht="12.75" customHeight="1" spans="1:6">
      <c r="A776" s="110">
        <v>34341</v>
      </c>
      <c r="B776" s="111" t="s">
        <v>1532</v>
      </c>
      <c r="C776" s="233" t="s">
        <v>1533</v>
      </c>
      <c r="D776" s="141">
        <v>0</v>
      </c>
      <c r="E776" s="141">
        <v>0</v>
      </c>
      <c r="F776" s="195" t="str">
        <f t="shared" si="169"/>
        <v>-</v>
      </c>
    </row>
    <row r="777" ht="12.75" customHeight="1" spans="1:6">
      <c r="A777" s="110">
        <v>35231</v>
      </c>
      <c r="B777" s="111" t="s">
        <v>1534</v>
      </c>
      <c r="C777" s="233" t="s">
        <v>1535</v>
      </c>
      <c r="D777" s="141">
        <v>0</v>
      </c>
      <c r="E777" s="141">
        <v>0</v>
      </c>
      <c r="F777" s="195" t="str">
        <f t="shared" si="169"/>
        <v>-</v>
      </c>
    </row>
    <row r="778" ht="12.75" customHeight="1" spans="1:6">
      <c r="A778" s="110">
        <v>35232</v>
      </c>
      <c r="B778" s="111" t="s">
        <v>1536</v>
      </c>
      <c r="C778" s="233" t="s">
        <v>1537</v>
      </c>
      <c r="D778" s="141">
        <v>0</v>
      </c>
      <c r="E778" s="141">
        <v>0</v>
      </c>
      <c r="F778" s="195" t="str">
        <f t="shared" si="169"/>
        <v>-</v>
      </c>
    </row>
    <row r="779" ht="12.75" customHeight="1" spans="1:6">
      <c r="A779" s="110">
        <v>36313</v>
      </c>
      <c r="B779" s="111" t="s">
        <v>1538</v>
      </c>
      <c r="C779" s="233" t="s">
        <v>1539</v>
      </c>
      <c r="D779" s="141">
        <v>0</v>
      </c>
      <c r="E779" s="141">
        <v>0</v>
      </c>
      <c r="F779" s="195" t="str">
        <f t="shared" si="169"/>
        <v>-</v>
      </c>
    </row>
    <row r="780" ht="12.75" customHeight="1" spans="1:6">
      <c r="A780" s="110">
        <v>36314</v>
      </c>
      <c r="B780" s="111" t="s">
        <v>1540</v>
      </c>
      <c r="C780" s="233" t="s">
        <v>1541</v>
      </c>
      <c r="D780" s="141">
        <v>0</v>
      </c>
      <c r="E780" s="141">
        <v>0</v>
      </c>
      <c r="F780" s="195" t="str">
        <f t="shared" si="169"/>
        <v>-</v>
      </c>
    </row>
    <row r="781" ht="12.75" customHeight="1" spans="1:6">
      <c r="A781" s="110">
        <v>36315</v>
      </c>
      <c r="B781" s="111" t="s">
        <v>1542</v>
      </c>
      <c r="C781" s="233" t="s">
        <v>1543</v>
      </c>
      <c r="D781" s="141">
        <v>0</v>
      </c>
      <c r="E781" s="141">
        <v>0</v>
      </c>
      <c r="F781" s="195" t="str">
        <f t="shared" si="169"/>
        <v>-</v>
      </c>
    </row>
    <row r="782" ht="12.75" customHeight="1" spans="1:6">
      <c r="A782" s="110">
        <v>36316</v>
      </c>
      <c r="B782" s="111" t="s">
        <v>1544</v>
      </c>
      <c r="C782" s="233" t="s">
        <v>1545</v>
      </c>
      <c r="D782" s="141">
        <v>0</v>
      </c>
      <c r="E782" s="141">
        <v>0</v>
      </c>
      <c r="F782" s="195" t="str">
        <f t="shared" si="169"/>
        <v>-</v>
      </c>
    </row>
    <row r="783" ht="12.75" customHeight="1" spans="1:6">
      <c r="A783" s="110">
        <v>36317</v>
      </c>
      <c r="B783" s="111" t="s">
        <v>1546</v>
      </c>
      <c r="C783" s="233" t="s">
        <v>1547</v>
      </c>
      <c r="D783" s="141">
        <v>0</v>
      </c>
      <c r="E783" s="141">
        <v>0</v>
      </c>
      <c r="F783" s="195" t="str">
        <f t="shared" si="169"/>
        <v>-</v>
      </c>
    </row>
    <row r="784" ht="12.75" customHeight="1" spans="1:6">
      <c r="A784" s="110">
        <v>36318</v>
      </c>
      <c r="B784" s="111" t="s">
        <v>1548</v>
      </c>
      <c r="C784" s="233" t="s">
        <v>1549</v>
      </c>
      <c r="D784" s="141">
        <v>0</v>
      </c>
      <c r="E784" s="141">
        <v>0</v>
      </c>
      <c r="F784" s="195" t="str">
        <f t="shared" si="169"/>
        <v>-</v>
      </c>
    </row>
    <row r="785" ht="12.75" spans="1:6">
      <c r="A785" s="110">
        <v>36319</v>
      </c>
      <c r="B785" s="197" t="s">
        <v>1550</v>
      </c>
      <c r="C785" s="233" t="s">
        <v>1551</v>
      </c>
      <c r="D785" s="141">
        <v>0</v>
      </c>
      <c r="E785" s="141">
        <v>0</v>
      </c>
      <c r="F785" s="195" t="str">
        <f t="shared" si="169"/>
        <v>-</v>
      </c>
    </row>
    <row r="786" ht="12.75" customHeight="1" spans="1:6">
      <c r="A786" s="110">
        <v>36323</v>
      </c>
      <c r="B786" s="111" t="s">
        <v>1552</v>
      </c>
      <c r="C786" s="233" t="s">
        <v>1553</v>
      </c>
      <c r="D786" s="141">
        <v>0</v>
      </c>
      <c r="E786" s="141">
        <v>0</v>
      </c>
      <c r="F786" s="195" t="str">
        <f t="shared" si="169"/>
        <v>-</v>
      </c>
    </row>
    <row r="787" ht="12.75" customHeight="1" spans="1:6">
      <c r="A787" s="110">
        <v>36324</v>
      </c>
      <c r="B787" s="111" t="s">
        <v>1554</v>
      </c>
      <c r="C787" s="233" t="s">
        <v>1555</v>
      </c>
      <c r="D787" s="141">
        <v>0</v>
      </c>
      <c r="E787" s="141">
        <v>0</v>
      </c>
      <c r="F787" s="195" t="str">
        <f t="shared" si="169"/>
        <v>-</v>
      </c>
    </row>
    <row r="788" ht="12.75" customHeight="1" spans="1:6">
      <c r="A788" s="110">
        <v>36325</v>
      </c>
      <c r="B788" s="111" t="s">
        <v>1556</v>
      </c>
      <c r="C788" s="233" t="s">
        <v>1557</v>
      </c>
      <c r="D788" s="141">
        <v>0</v>
      </c>
      <c r="E788" s="141">
        <v>0</v>
      </c>
      <c r="F788" s="195" t="str">
        <f t="shared" si="169"/>
        <v>-</v>
      </c>
    </row>
    <row r="789" ht="12.75" customHeight="1" spans="1:6">
      <c r="A789" s="110">
        <v>36326</v>
      </c>
      <c r="B789" s="111" t="s">
        <v>1558</v>
      </c>
      <c r="C789" s="233" t="s">
        <v>1559</v>
      </c>
      <c r="D789" s="141">
        <v>0</v>
      </c>
      <c r="E789" s="141">
        <v>0</v>
      </c>
      <c r="F789" s="195" t="str">
        <f t="shared" si="169"/>
        <v>-</v>
      </c>
    </row>
    <row r="790" ht="12.75" customHeight="1" spans="1:6">
      <c r="A790" s="110">
        <v>36327</v>
      </c>
      <c r="B790" s="111" t="s">
        <v>1560</v>
      </c>
      <c r="C790" s="233" t="s">
        <v>1561</v>
      </c>
      <c r="D790" s="141">
        <v>0</v>
      </c>
      <c r="E790" s="141">
        <v>0</v>
      </c>
      <c r="F790" s="195" t="str">
        <f t="shared" si="169"/>
        <v>-</v>
      </c>
    </row>
    <row r="791" ht="24" spans="1:6">
      <c r="A791" s="110">
        <v>36328</v>
      </c>
      <c r="B791" s="111" t="s">
        <v>1562</v>
      </c>
      <c r="C791" s="233" t="s">
        <v>1563</v>
      </c>
      <c r="D791" s="141">
        <v>0</v>
      </c>
      <c r="E791" s="141">
        <v>0</v>
      </c>
      <c r="F791" s="195" t="str">
        <f t="shared" si="169"/>
        <v>-</v>
      </c>
    </row>
    <row r="792" ht="12.75" spans="1:6">
      <c r="A792" s="110">
        <v>36329</v>
      </c>
      <c r="B792" s="197" t="s">
        <v>1564</v>
      </c>
      <c r="C792" s="233" t="s">
        <v>1565</v>
      </c>
      <c r="D792" s="141">
        <v>0</v>
      </c>
      <c r="E792" s="141">
        <v>0</v>
      </c>
      <c r="F792" s="195" t="str">
        <f t="shared" si="169"/>
        <v>-</v>
      </c>
    </row>
    <row r="793" ht="12.75" customHeight="1" spans="1:6">
      <c r="A793" s="110" t="s">
        <v>1566</v>
      </c>
      <c r="B793" s="197" t="s">
        <v>1567</v>
      </c>
      <c r="C793" s="233" t="s">
        <v>1566</v>
      </c>
      <c r="D793" s="141">
        <v>0</v>
      </c>
      <c r="E793" s="141">
        <v>0</v>
      </c>
      <c r="F793" s="195" t="str">
        <f t="shared" si="169"/>
        <v>-</v>
      </c>
    </row>
    <row r="794" ht="12.75" customHeight="1" spans="1:6">
      <c r="A794" s="110" t="s">
        <v>1568</v>
      </c>
      <c r="B794" s="197" t="s">
        <v>1569</v>
      </c>
      <c r="C794" s="233" t="s">
        <v>1568</v>
      </c>
      <c r="D794" s="141">
        <v>0</v>
      </c>
      <c r="E794" s="141">
        <v>0</v>
      </c>
      <c r="F794" s="195" t="str">
        <f t="shared" si="169"/>
        <v>-</v>
      </c>
    </row>
    <row r="795" ht="12.75" customHeight="1" spans="1:6">
      <c r="A795" s="110" t="s">
        <v>1570</v>
      </c>
      <c r="B795" s="197" t="s">
        <v>1571</v>
      </c>
      <c r="C795" s="233" t="s">
        <v>1570</v>
      </c>
      <c r="D795" s="141">
        <v>0</v>
      </c>
      <c r="E795" s="141">
        <v>0</v>
      </c>
      <c r="F795" s="195" t="str">
        <f t="shared" si="169"/>
        <v>-</v>
      </c>
    </row>
    <row r="796" ht="12.75" customHeight="1" spans="1:6">
      <c r="A796" s="110" t="s">
        <v>1572</v>
      </c>
      <c r="B796" s="197" t="s">
        <v>1573</v>
      </c>
      <c r="C796" s="233" t="s">
        <v>1572</v>
      </c>
      <c r="D796" s="141">
        <v>0</v>
      </c>
      <c r="E796" s="141">
        <v>0</v>
      </c>
      <c r="F796" s="195" t="str">
        <f t="shared" si="169"/>
        <v>-</v>
      </c>
    </row>
    <row r="797" ht="24" spans="1:6">
      <c r="A797" s="110" t="s">
        <v>1574</v>
      </c>
      <c r="B797" s="197" t="s">
        <v>1575</v>
      </c>
      <c r="C797" s="233" t="s">
        <v>1574</v>
      </c>
      <c r="D797" s="141">
        <v>0</v>
      </c>
      <c r="E797" s="141">
        <v>0</v>
      </c>
      <c r="F797" s="195" t="str">
        <f t="shared" si="169"/>
        <v>-</v>
      </c>
    </row>
    <row r="798" ht="12.75" spans="1:6">
      <c r="A798" s="110" t="s">
        <v>1576</v>
      </c>
      <c r="B798" s="197" t="s">
        <v>1577</v>
      </c>
      <c r="C798" s="233" t="s">
        <v>1576</v>
      </c>
      <c r="D798" s="141">
        <v>0</v>
      </c>
      <c r="E798" s="141">
        <v>0</v>
      </c>
      <c r="F798" s="195" t="str">
        <f t="shared" si="169"/>
        <v>-</v>
      </c>
    </row>
    <row r="799" ht="12.75" customHeight="1" spans="1:6">
      <c r="A799" s="110" t="s">
        <v>1578</v>
      </c>
      <c r="B799" s="197" t="s">
        <v>1579</v>
      </c>
      <c r="C799" s="233" t="s">
        <v>1578</v>
      </c>
      <c r="D799" s="141">
        <v>0</v>
      </c>
      <c r="E799" s="141">
        <v>0</v>
      </c>
      <c r="F799" s="195" t="str">
        <f t="shared" si="169"/>
        <v>-</v>
      </c>
    </row>
    <row r="800" ht="24" spans="1:6">
      <c r="A800" s="110" t="s">
        <v>1580</v>
      </c>
      <c r="B800" s="197" t="s">
        <v>1581</v>
      </c>
      <c r="C800" s="233" t="s">
        <v>1580</v>
      </c>
      <c r="D800" s="141">
        <v>0</v>
      </c>
      <c r="E800" s="141">
        <v>0</v>
      </c>
      <c r="F800" s="195" t="str">
        <f t="shared" si="169"/>
        <v>-</v>
      </c>
    </row>
    <row r="801" ht="12.75" customHeight="1" spans="1:6">
      <c r="A801" s="108" t="s">
        <v>1582</v>
      </c>
      <c r="B801" s="162" t="s">
        <v>1583</v>
      </c>
      <c r="C801" s="232" t="s">
        <v>1582</v>
      </c>
      <c r="D801" s="140">
        <v>0</v>
      </c>
      <c r="E801" s="140">
        <v>0</v>
      </c>
      <c r="F801" s="163" t="str">
        <f t="shared" si="169"/>
        <v>-</v>
      </c>
    </row>
    <row r="802" ht="12.75" customHeight="1" spans="1:6">
      <c r="A802" s="108" t="s">
        <v>1584</v>
      </c>
      <c r="B802" s="162" t="s">
        <v>1585</v>
      </c>
      <c r="C802" s="232" t="s">
        <v>1584</v>
      </c>
      <c r="D802" s="140">
        <v>0</v>
      </c>
      <c r="E802" s="140">
        <v>0</v>
      </c>
      <c r="F802" s="163" t="str">
        <f t="shared" si="169"/>
        <v>-</v>
      </c>
    </row>
    <row r="803" ht="24" spans="1:6">
      <c r="A803" s="108" t="s">
        <v>1586</v>
      </c>
      <c r="B803" s="162" t="s">
        <v>1587</v>
      </c>
      <c r="C803" s="232" t="s">
        <v>1586</v>
      </c>
      <c r="D803" s="140">
        <v>0</v>
      </c>
      <c r="E803" s="140">
        <v>0</v>
      </c>
      <c r="F803" s="163" t="str">
        <f t="shared" si="169"/>
        <v>-</v>
      </c>
    </row>
    <row r="804" ht="24" spans="1:6">
      <c r="A804" s="110" t="s">
        <v>1588</v>
      </c>
      <c r="B804" s="197" t="s">
        <v>1589</v>
      </c>
      <c r="C804" s="233" t="s">
        <v>1588</v>
      </c>
      <c r="D804" s="141">
        <v>0</v>
      </c>
      <c r="E804" s="141">
        <v>0</v>
      </c>
      <c r="F804" s="195" t="str">
        <f t="shared" si="169"/>
        <v>-</v>
      </c>
    </row>
    <row r="805" ht="24" spans="1:6">
      <c r="A805" s="110" t="s">
        <v>1590</v>
      </c>
      <c r="B805" s="197" t="s">
        <v>1591</v>
      </c>
      <c r="C805" s="233" t="s">
        <v>1590</v>
      </c>
      <c r="D805" s="141">
        <v>0</v>
      </c>
      <c r="E805" s="141">
        <v>0</v>
      </c>
      <c r="F805" s="195" t="str">
        <f t="shared" si="169"/>
        <v>-</v>
      </c>
    </row>
    <row r="806" ht="24" spans="1:6">
      <c r="A806" s="110">
        <v>36511</v>
      </c>
      <c r="B806" s="197" t="s">
        <v>1592</v>
      </c>
      <c r="C806" s="233">
        <v>36511</v>
      </c>
      <c r="D806" s="141"/>
      <c r="E806" s="141">
        <v>0</v>
      </c>
      <c r="F806" s="195" t="str">
        <f t="shared" ref="F806:F814" si="171">IF(D806&lt;&gt;0,IF(E806/D806&gt;=100,"&gt;&gt;100",E806/D806*100),"-")</f>
        <v>-</v>
      </c>
    </row>
    <row r="807" ht="12.75" spans="1:6">
      <c r="A807" s="110" t="s">
        <v>1593</v>
      </c>
      <c r="B807" s="197" t="s">
        <v>1594</v>
      </c>
      <c r="C807" s="233" t="s">
        <v>1593</v>
      </c>
      <c r="D807" s="141"/>
      <c r="E807" s="141">
        <v>0</v>
      </c>
      <c r="F807" s="195" t="str">
        <f t="shared" si="171"/>
        <v>-</v>
      </c>
    </row>
    <row r="808" ht="24" spans="1:6">
      <c r="A808" s="110" t="s">
        <v>1595</v>
      </c>
      <c r="B808" s="197" t="s">
        <v>1596</v>
      </c>
      <c r="C808" s="233" t="s">
        <v>1595</v>
      </c>
      <c r="D808" s="141"/>
      <c r="E808" s="141">
        <v>0</v>
      </c>
      <c r="F808" s="195" t="str">
        <f t="shared" si="171"/>
        <v>-</v>
      </c>
    </row>
    <row r="809" ht="24" spans="1:6">
      <c r="A809" s="110" t="s">
        <v>1597</v>
      </c>
      <c r="B809" s="197" t="s">
        <v>1598</v>
      </c>
      <c r="C809" s="233" t="s">
        <v>1597</v>
      </c>
      <c r="D809" s="141"/>
      <c r="E809" s="141">
        <v>0</v>
      </c>
      <c r="F809" s="195" t="str">
        <f t="shared" si="171"/>
        <v>-</v>
      </c>
    </row>
    <row r="810" ht="24" spans="1:6">
      <c r="A810" s="110" t="s">
        <v>1599</v>
      </c>
      <c r="B810" s="197" t="s">
        <v>1600</v>
      </c>
      <c r="C810" s="233" t="s">
        <v>1599</v>
      </c>
      <c r="D810" s="141"/>
      <c r="E810" s="141">
        <v>0</v>
      </c>
      <c r="F810" s="195" t="str">
        <f t="shared" si="171"/>
        <v>-</v>
      </c>
    </row>
    <row r="811" ht="24" spans="1:6">
      <c r="A811" s="110" t="s">
        <v>1601</v>
      </c>
      <c r="B811" s="197" t="s">
        <v>1602</v>
      </c>
      <c r="C811" s="233" t="s">
        <v>1601</v>
      </c>
      <c r="D811" s="141"/>
      <c r="E811" s="141">
        <v>0</v>
      </c>
      <c r="F811" s="195" t="str">
        <f t="shared" si="171"/>
        <v>-</v>
      </c>
    </row>
    <row r="812" ht="12.75" spans="1:6">
      <c r="A812" s="110" t="s">
        <v>1603</v>
      </c>
      <c r="B812" s="197" t="s">
        <v>1604</v>
      </c>
      <c r="C812" s="233" t="s">
        <v>1603</v>
      </c>
      <c r="D812" s="141"/>
      <c r="E812" s="141">
        <v>0</v>
      </c>
      <c r="F812" s="195" t="str">
        <f t="shared" si="171"/>
        <v>-</v>
      </c>
    </row>
    <row r="813" ht="12.75" spans="1:6">
      <c r="A813" s="110" t="s">
        <v>1605</v>
      </c>
      <c r="B813" s="197" t="s">
        <v>1606</v>
      </c>
      <c r="C813" s="233" t="s">
        <v>1605</v>
      </c>
      <c r="D813" s="141"/>
      <c r="E813" s="141">
        <v>0</v>
      </c>
      <c r="F813" s="195" t="str">
        <f t="shared" si="171"/>
        <v>-</v>
      </c>
    </row>
    <row r="814" ht="12.75" spans="1:6">
      <c r="A814" s="110" t="s">
        <v>1607</v>
      </c>
      <c r="B814" s="197" t="s">
        <v>1608</v>
      </c>
      <c r="C814" s="233" t="s">
        <v>1607</v>
      </c>
      <c r="D814" s="141"/>
      <c r="E814" s="141">
        <v>0</v>
      </c>
      <c r="F814" s="195" t="str">
        <f t="shared" si="171"/>
        <v>-</v>
      </c>
    </row>
    <row r="815" ht="24" spans="1:6">
      <c r="A815" s="110" t="s">
        <v>1609</v>
      </c>
      <c r="B815" s="197" t="s">
        <v>1610</v>
      </c>
      <c r="C815" s="233" t="s">
        <v>1609</v>
      </c>
      <c r="D815" s="141">
        <v>0</v>
      </c>
      <c r="E815" s="141">
        <v>0</v>
      </c>
      <c r="F815" s="195" t="str">
        <f t="shared" si="169"/>
        <v>-</v>
      </c>
    </row>
    <row r="816" ht="12.75" spans="1:6">
      <c r="A816" s="110" t="s">
        <v>1611</v>
      </c>
      <c r="B816" s="197" t="s">
        <v>1612</v>
      </c>
      <c r="C816" s="233" t="s">
        <v>1611</v>
      </c>
      <c r="D816" s="141">
        <v>0</v>
      </c>
      <c r="E816" s="141">
        <v>0</v>
      </c>
      <c r="F816" s="195" t="str">
        <f t="shared" si="169"/>
        <v>-</v>
      </c>
    </row>
    <row r="817" ht="24" spans="1:6">
      <c r="A817" s="110" t="s">
        <v>1613</v>
      </c>
      <c r="B817" s="111" t="s">
        <v>1614</v>
      </c>
      <c r="C817" s="233" t="s">
        <v>1613</v>
      </c>
      <c r="D817" s="141">
        <v>0</v>
      </c>
      <c r="E817" s="141">
        <v>0</v>
      </c>
      <c r="F817" s="195" t="str">
        <f t="shared" si="169"/>
        <v>-</v>
      </c>
    </row>
    <row r="818" ht="24" spans="1:6">
      <c r="A818" s="110" t="s">
        <v>1615</v>
      </c>
      <c r="B818" s="111" t="s">
        <v>1616</v>
      </c>
      <c r="C818" s="233" t="s">
        <v>1615</v>
      </c>
      <c r="D818" s="141">
        <v>0</v>
      </c>
      <c r="E818" s="141">
        <v>0</v>
      </c>
      <c r="F818" s="195" t="str">
        <f t="shared" si="169"/>
        <v>-</v>
      </c>
    </row>
    <row r="819" ht="24" spans="1:6">
      <c r="A819" s="110" t="s">
        <v>1617</v>
      </c>
      <c r="B819" s="111" t="s">
        <v>1618</v>
      </c>
      <c r="C819" s="233" t="s">
        <v>1617</v>
      </c>
      <c r="D819" s="141">
        <v>0</v>
      </c>
      <c r="E819" s="141">
        <v>0</v>
      </c>
      <c r="F819" s="195" t="str">
        <f t="shared" si="169"/>
        <v>-</v>
      </c>
    </row>
    <row r="820" ht="24" spans="1:6">
      <c r="A820" s="110" t="s">
        <v>1619</v>
      </c>
      <c r="B820" s="111" t="s">
        <v>1620</v>
      </c>
      <c r="C820" s="233" t="s">
        <v>1619</v>
      </c>
      <c r="D820" s="141">
        <v>0</v>
      </c>
      <c r="E820" s="141">
        <v>0</v>
      </c>
      <c r="F820" s="195" t="str">
        <f t="shared" si="169"/>
        <v>-</v>
      </c>
    </row>
    <row r="821" ht="12.75" customHeight="1" spans="1:6">
      <c r="A821" s="108" t="s">
        <v>1621</v>
      </c>
      <c r="B821" s="109" t="s">
        <v>1622</v>
      </c>
      <c r="C821" s="232" t="s">
        <v>1621</v>
      </c>
      <c r="D821" s="140">
        <v>0</v>
      </c>
      <c r="E821" s="140">
        <v>0</v>
      </c>
      <c r="F821" s="163" t="str">
        <f t="shared" si="169"/>
        <v>-</v>
      </c>
    </row>
    <row r="822" ht="12.75" customHeight="1" spans="1:6">
      <c r="A822" s="108" t="s">
        <v>1623</v>
      </c>
      <c r="B822" s="109" t="s">
        <v>1624</v>
      </c>
      <c r="C822" s="232" t="s">
        <v>1623</v>
      </c>
      <c r="D822" s="140">
        <v>0</v>
      </c>
      <c r="E822" s="140">
        <v>0</v>
      </c>
      <c r="F822" s="163" t="str">
        <f t="shared" si="169"/>
        <v>-</v>
      </c>
    </row>
    <row r="823" ht="12.75" customHeight="1" spans="1:6">
      <c r="A823" s="108" t="s">
        <v>1625</v>
      </c>
      <c r="B823" s="109" t="s">
        <v>1626</v>
      </c>
      <c r="C823" s="232" t="s">
        <v>1625</v>
      </c>
      <c r="D823" s="140">
        <v>0</v>
      </c>
      <c r="E823" s="140">
        <v>0</v>
      </c>
      <c r="F823" s="163" t="str">
        <f t="shared" si="169"/>
        <v>-</v>
      </c>
    </row>
    <row r="824" ht="24" spans="1:6">
      <c r="A824" s="110" t="s">
        <v>1627</v>
      </c>
      <c r="B824" s="111" t="s">
        <v>1628</v>
      </c>
      <c r="C824" s="233" t="s">
        <v>1627</v>
      </c>
      <c r="D824" s="141">
        <v>0</v>
      </c>
      <c r="E824" s="141">
        <v>0</v>
      </c>
      <c r="F824" s="195" t="str">
        <f t="shared" si="169"/>
        <v>-</v>
      </c>
    </row>
    <row r="825" ht="24" spans="1:6">
      <c r="A825" s="110" t="s">
        <v>1629</v>
      </c>
      <c r="B825" s="111" t="s">
        <v>1630</v>
      </c>
      <c r="C825" s="233" t="s">
        <v>1629</v>
      </c>
      <c r="D825" s="141">
        <v>0</v>
      </c>
      <c r="E825" s="141">
        <v>0</v>
      </c>
      <c r="F825" s="195" t="str">
        <f t="shared" si="169"/>
        <v>-</v>
      </c>
    </row>
    <row r="826" ht="24" spans="1:6">
      <c r="A826" s="110" t="s">
        <v>1631</v>
      </c>
      <c r="B826" s="111" t="s">
        <v>1632</v>
      </c>
      <c r="C826" s="233" t="s">
        <v>1631</v>
      </c>
      <c r="D826" s="141">
        <v>0</v>
      </c>
      <c r="E826" s="141">
        <v>0</v>
      </c>
      <c r="F826" s="195" t="str">
        <f t="shared" si="169"/>
        <v>-</v>
      </c>
    </row>
    <row r="827" ht="24" spans="1:6">
      <c r="A827" s="110" t="s">
        <v>1633</v>
      </c>
      <c r="B827" s="111" t="s">
        <v>1634</v>
      </c>
      <c r="C827" s="233" t="s">
        <v>1633</v>
      </c>
      <c r="D827" s="141">
        <v>0</v>
      </c>
      <c r="E827" s="141">
        <v>0</v>
      </c>
      <c r="F827" s="195" t="str">
        <f t="shared" si="169"/>
        <v>-</v>
      </c>
    </row>
    <row r="828" ht="24" spans="1:6">
      <c r="A828" s="110" t="s">
        <v>1635</v>
      </c>
      <c r="B828" s="111" t="s">
        <v>1636</v>
      </c>
      <c r="C828" s="233" t="s">
        <v>1635</v>
      </c>
      <c r="D828" s="141">
        <v>0</v>
      </c>
      <c r="E828" s="141">
        <v>0</v>
      </c>
      <c r="F828" s="195" t="str">
        <f t="shared" si="169"/>
        <v>-</v>
      </c>
    </row>
    <row r="829" ht="24" spans="1:6">
      <c r="A829" s="110" t="s">
        <v>1637</v>
      </c>
      <c r="B829" s="111" t="s">
        <v>1638</v>
      </c>
      <c r="C829" s="233" t="s">
        <v>1637</v>
      </c>
      <c r="D829" s="141">
        <v>0</v>
      </c>
      <c r="E829" s="141">
        <v>0</v>
      </c>
      <c r="F829" s="195" t="str">
        <f t="shared" si="169"/>
        <v>-</v>
      </c>
    </row>
    <row r="830" ht="24" spans="1:6">
      <c r="A830" s="110" t="s">
        <v>1639</v>
      </c>
      <c r="B830" s="111" t="s">
        <v>1640</v>
      </c>
      <c r="C830" s="233" t="s">
        <v>1639</v>
      </c>
      <c r="D830" s="141">
        <v>0</v>
      </c>
      <c r="E830" s="141">
        <v>0</v>
      </c>
      <c r="F830" s="195" t="str">
        <f t="shared" si="169"/>
        <v>-</v>
      </c>
    </row>
    <row r="831" ht="12.75" customHeight="1" spans="1:6">
      <c r="A831" s="110" t="s">
        <v>1641</v>
      </c>
      <c r="B831" s="111" t="s">
        <v>1642</v>
      </c>
      <c r="C831" s="233" t="s">
        <v>1641</v>
      </c>
      <c r="D831" s="141">
        <v>0</v>
      </c>
      <c r="E831" s="141">
        <v>0</v>
      </c>
      <c r="F831" s="195" t="str">
        <f t="shared" si="169"/>
        <v>-</v>
      </c>
    </row>
    <row r="832" ht="12.75" customHeight="1" spans="1:6">
      <c r="A832" s="110" t="s">
        <v>1643</v>
      </c>
      <c r="B832" s="111" t="s">
        <v>1644</v>
      </c>
      <c r="C832" s="233" t="s">
        <v>1643</v>
      </c>
      <c r="D832" s="141">
        <v>0</v>
      </c>
      <c r="E832" s="141">
        <v>0</v>
      </c>
      <c r="F832" s="195" t="str">
        <f t="shared" si="169"/>
        <v>-</v>
      </c>
    </row>
    <row r="833" ht="24" spans="1:6">
      <c r="A833" s="110" t="s">
        <v>1645</v>
      </c>
      <c r="B833" s="111" t="s">
        <v>1646</v>
      </c>
      <c r="C833" s="233" t="s">
        <v>1645</v>
      </c>
      <c r="D833" s="141">
        <v>0</v>
      </c>
      <c r="E833" s="141">
        <v>0</v>
      </c>
      <c r="F833" s="195" t="str">
        <f t="shared" si="169"/>
        <v>-</v>
      </c>
    </row>
    <row r="834" ht="24" spans="1:6">
      <c r="A834" s="110" t="s">
        <v>1647</v>
      </c>
      <c r="B834" s="111" t="s">
        <v>1648</v>
      </c>
      <c r="C834" s="233" t="s">
        <v>1647</v>
      </c>
      <c r="D834" s="141">
        <v>0</v>
      </c>
      <c r="E834" s="141">
        <v>0</v>
      </c>
      <c r="F834" s="195" t="str">
        <f t="shared" si="169"/>
        <v>-</v>
      </c>
    </row>
    <row r="835" ht="12.75" customHeight="1" spans="1:6">
      <c r="A835" s="110" t="s">
        <v>1649</v>
      </c>
      <c r="B835" s="111" t="s">
        <v>1650</v>
      </c>
      <c r="C835" s="233" t="s">
        <v>1649</v>
      </c>
      <c r="D835" s="141">
        <v>0</v>
      </c>
      <c r="E835" s="141">
        <v>0</v>
      </c>
      <c r="F835" s="195" t="str">
        <f t="shared" si="169"/>
        <v>-</v>
      </c>
    </row>
    <row r="836" ht="12.75" customHeight="1" spans="1:6">
      <c r="A836" s="110" t="s">
        <v>1651</v>
      </c>
      <c r="B836" s="111" t="s">
        <v>1652</v>
      </c>
      <c r="C836" s="233" t="s">
        <v>1651</v>
      </c>
      <c r="D836" s="141">
        <v>0</v>
      </c>
      <c r="E836" s="141">
        <v>0</v>
      </c>
      <c r="F836" s="195" t="str">
        <f t="shared" si="169"/>
        <v>-</v>
      </c>
    </row>
    <row r="837" ht="12.75" customHeight="1" spans="1:6">
      <c r="A837" s="110" t="s">
        <v>1653</v>
      </c>
      <c r="B837" s="111" t="s">
        <v>1654</v>
      </c>
      <c r="C837" s="233" t="s">
        <v>1653</v>
      </c>
      <c r="D837" s="141">
        <v>0</v>
      </c>
      <c r="E837" s="141">
        <v>0</v>
      </c>
      <c r="F837" s="195" t="str">
        <f t="shared" si="169"/>
        <v>-</v>
      </c>
    </row>
    <row r="838" ht="12.75" customHeight="1" spans="1:6">
      <c r="A838" s="110" t="s">
        <v>1655</v>
      </c>
      <c r="B838" s="111" t="s">
        <v>1656</v>
      </c>
      <c r="C838" s="233" t="s">
        <v>1655</v>
      </c>
      <c r="D838" s="141">
        <v>0</v>
      </c>
      <c r="E838" s="141">
        <v>0</v>
      </c>
      <c r="F838" s="195" t="str">
        <f t="shared" si="169"/>
        <v>-</v>
      </c>
    </row>
    <row r="839" ht="12.75" customHeight="1" spans="1:6">
      <c r="A839" s="108" t="s">
        <v>1657</v>
      </c>
      <c r="B839" s="109" t="s">
        <v>1658</v>
      </c>
      <c r="C839" s="232" t="s">
        <v>1657</v>
      </c>
      <c r="D839" s="140">
        <v>0</v>
      </c>
      <c r="E839" s="140">
        <v>0</v>
      </c>
      <c r="F839" s="163" t="str">
        <f t="shared" si="169"/>
        <v>-</v>
      </c>
    </row>
    <row r="840" ht="12.75" customHeight="1" spans="1:6">
      <c r="A840" s="108" t="s">
        <v>1659</v>
      </c>
      <c r="B840" s="109" t="s">
        <v>1660</v>
      </c>
      <c r="C840" s="232" t="s">
        <v>1659</v>
      </c>
      <c r="D840" s="140">
        <v>0</v>
      </c>
      <c r="E840" s="140">
        <v>0</v>
      </c>
      <c r="F840" s="163" t="str">
        <f t="shared" si="169"/>
        <v>-</v>
      </c>
    </row>
    <row r="841" ht="12.75" customHeight="1" spans="1:6">
      <c r="A841" s="108" t="s">
        <v>1661</v>
      </c>
      <c r="B841" s="109" t="s">
        <v>1662</v>
      </c>
      <c r="C841" s="232" t="s">
        <v>1661</v>
      </c>
      <c r="D841" s="140">
        <v>0</v>
      </c>
      <c r="E841" s="140">
        <v>0</v>
      </c>
      <c r="F841" s="163" t="str">
        <f t="shared" si="169"/>
        <v>-</v>
      </c>
    </row>
    <row r="842" ht="12.75" customHeight="1" spans="1:6">
      <c r="A842" s="108" t="s">
        <v>1663</v>
      </c>
      <c r="B842" s="109" t="s">
        <v>1664</v>
      </c>
      <c r="C842" s="232" t="s">
        <v>1663</v>
      </c>
      <c r="D842" s="140">
        <v>0</v>
      </c>
      <c r="E842" s="140">
        <v>0</v>
      </c>
      <c r="F842" s="163" t="str">
        <f t="shared" si="169"/>
        <v>-</v>
      </c>
    </row>
    <row r="843" ht="12.75" customHeight="1" spans="1:6">
      <c r="A843" s="108" t="s">
        <v>1665</v>
      </c>
      <c r="B843" s="109" t="s">
        <v>1666</v>
      </c>
      <c r="C843" s="232" t="s">
        <v>1665</v>
      </c>
      <c r="D843" s="140">
        <v>0</v>
      </c>
      <c r="E843" s="140">
        <v>0</v>
      </c>
      <c r="F843" s="163" t="str">
        <f t="shared" si="169"/>
        <v>-</v>
      </c>
    </row>
    <row r="844" ht="12.75" customHeight="1" spans="1:6">
      <c r="A844" s="108" t="s">
        <v>1667</v>
      </c>
      <c r="B844" s="109" t="s">
        <v>1668</v>
      </c>
      <c r="C844" s="232" t="s">
        <v>1667</v>
      </c>
      <c r="D844" s="140">
        <v>0</v>
      </c>
      <c r="E844" s="140">
        <v>0</v>
      </c>
      <c r="F844" s="163" t="str">
        <f t="shared" si="169"/>
        <v>-</v>
      </c>
    </row>
    <row r="845" ht="12.75" customHeight="1" spans="1:6">
      <c r="A845" s="108" t="s">
        <v>1669</v>
      </c>
      <c r="B845" s="109" t="s">
        <v>1670</v>
      </c>
      <c r="C845" s="232" t="s">
        <v>1669</v>
      </c>
      <c r="D845" s="140">
        <v>0</v>
      </c>
      <c r="E845" s="140">
        <v>0</v>
      </c>
      <c r="F845" s="163" t="str">
        <f t="shared" si="169"/>
        <v>-</v>
      </c>
    </row>
    <row r="846" ht="12.75" customHeight="1" spans="1:6">
      <c r="A846" s="108">
        <v>37215</v>
      </c>
      <c r="B846" s="109" t="s">
        <v>1671</v>
      </c>
      <c r="C846" s="232" t="s">
        <v>1672</v>
      </c>
      <c r="D846" s="140">
        <v>0</v>
      </c>
      <c r="E846" s="140">
        <v>0</v>
      </c>
      <c r="F846" s="163" t="str">
        <f t="shared" si="169"/>
        <v>-</v>
      </c>
    </row>
    <row r="847" ht="24" spans="1:6">
      <c r="A847" s="108">
        <v>37216</v>
      </c>
      <c r="B847" s="162" t="s">
        <v>1673</v>
      </c>
      <c r="C847" s="232" t="s">
        <v>1674</v>
      </c>
      <c r="D847" s="140">
        <v>0</v>
      </c>
      <c r="E847" s="140">
        <v>0</v>
      </c>
      <c r="F847" s="163" t="str">
        <f t="shared" si="169"/>
        <v>-</v>
      </c>
    </row>
    <row r="848" ht="12.75" customHeight="1" spans="1:6">
      <c r="A848" s="108">
        <v>37217</v>
      </c>
      <c r="B848" s="109" t="s">
        <v>1675</v>
      </c>
      <c r="C848" s="232" t="s">
        <v>1676</v>
      </c>
      <c r="D848" s="140">
        <v>0</v>
      </c>
      <c r="E848" s="140">
        <v>0</v>
      </c>
      <c r="F848" s="163" t="str">
        <f t="shared" si="169"/>
        <v>-</v>
      </c>
    </row>
    <row r="849" ht="12.75" customHeight="1" spans="1:6">
      <c r="A849" s="108">
        <v>37218</v>
      </c>
      <c r="B849" s="109" t="s">
        <v>1677</v>
      </c>
      <c r="C849" s="232" t="s">
        <v>1678</v>
      </c>
      <c r="D849" s="140">
        <v>0</v>
      </c>
      <c r="E849" s="140">
        <v>0</v>
      </c>
      <c r="F849" s="163" t="str">
        <f t="shared" si="169"/>
        <v>-</v>
      </c>
    </row>
    <row r="850" ht="12.75" customHeight="1" spans="1:6">
      <c r="A850" s="108">
        <v>37219</v>
      </c>
      <c r="B850" s="109" t="s">
        <v>1679</v>
      </c>
      <c r="C850" s="232" t="s">
        <v>1680</v>
      </c>
      <c r="D850" s="140">
        <v>0</v>
      </c>
      <c r="E850" s="140">
        <v>0</v>
      </c>
      <c r="F850" s="163" t="str">
        <f t="shared" si="169"/>
        <v>-</v>
      </c>
    </row>
    <row r="851" ht="12.75" customHeight="1" spans="1:6">
      <c r="A851" s="108">
        <v>37221</v>
      </c>
      <c r="B851" s="109" t="s">
        <v>1681</v>
      </c>
      <c r="C851" s="232" t="s">
        <v>1682</v>
      </c>
      <c r="D851" s="140">
        <v>0</v>
      </c>
      <c r="E851" s="140">
        <v>0</v>
      </c>
      <c r="F851" s="163" t="str">
        <f t="shared" si="169"/>
        <v>-</v>
      </c>
    </row>
    <row r="852" ht="12.75" customHeight="1" spans="1:6">
      <c r="A852" s="108" t="s">
        <v>1683</v>
      </c>
      <c r="B852" s="109" t="s">
        <v>1660</v>
      </c>
      <c r="C852" s="232" t="s">
        <v>1683</v>
      </c>
      <c r="D852" s="140">
        <v>0</v>
      </c>
      <c r="E852" s="140">
        <v>0</v>
      </c>
      <c r="F852" s="163" t="str">
        <f t="shared" si="169"/>
        <v>-</v>
      </c>
    </row>
    <row r="853" ht="12.75" customHeight="1" spans="1:6">
      <c r="A853" s="108" t="s">
        <v>1684</v>
      </c>
      <c r="B853" s="109" t="s">
        <v>1685</v>
      </c>
      <c r="C853" s="232" t="s">
        <v>1684</v>
      </c>
      <c r="D853" s="140">
        <v>0</v>
      </c>
      <c r="E853" s="140">
        <v>0</v>
      </c>
      <c r="F853" s="163" t="str">
        <f t="shared" si="169"/>
        <v>-</v>
      </c>
    </row>
    <row r="854" ht="12.75" customHeight="1" spans="1:6">
      <c r="A854" s="108" t="s">
        <v>1686</v>
      </c>
      <c r="B854" s="109" t="s">
        <v>1687</v>
      </c>
      <c r="C854" s="232" t="s">
        <v>1686</v>
      </c>
      <c r="D854" s="140">
        <v>0</v>
      </c>
      <c r="E854" s="140">
        <v>0</v>
      </c>
      <c r="F854" s="163" t="str">
        <f t="shared" si="169"/>
        <v>-</v>
      </c>
    </row>
    <row r="855" ht="12.75" customHeight="1" spans="1:6">
      <c r="A855" s="108" t="s">
        <v>1688</v>
      </c>
      <c r="B855" s="109" t="s">
        <v>1689</v>
      </c>
      <c r="C855" s="232" t="s">
        <v>1688</v>
      </c>
      <c r="D855" s="140">
        <v>0</v>
      </c>
      <c r="E855" s="140">
        <v>0</v>
      </c>
      <c r="F855" s="163" t="str">
        <f t="shared" si="169"/>
        <v>-</v>
      </c>
    </row>
    <row r="856" ht="12.75" customHeight="1" spans="1:6">
      <c r="A856" s="108">
        <v>38117</v>
      </c>
      <c r="B856" s="109" t="s">
        <v>1690</v>
      </c>
      <c r="C856" s="232" t="s">
        <v>1691</v>
      </c>
      <c r="D856" s="140">
        <v>0</v>
      </c>
      <c r="E856" s="140">
        <v>0</v>
      </c>
      <c r="F856" s="163" t="str">
        <f t="shared" si="169"/>
        <v>-</v>
      </c>
    </row>
    <row r="857" ht="12.75" customHeight="1" spans="1:6">
      <c r="A857" s="108">
        <v>38612</v>
      </c>
      <c r="B857" s="109" t="s">
        <v>1692</v>
      </c>
      <c r="C857" s="232" t="s">
        <v>1693</v>
      </c>
      <c r="D857" s="140">
        <v>0</v>
      </c>
      <c r="E857" s="140">
        <v>0</v>
      </c>
      <c r="F857" s="163" t="str">
        <f t="shared" si="169"/>
        <v>-</v>
      </c>
    </row>
    <row r="858" ht="12.75" customHeight="1" spans="1:6">
      <c r="A858" s="108">
        <v>38613</v>
      </c>
      <c r="B858" s="109" t="s">
        <v>1694</v>
      </c>
      <c r="C858" s="232" t="s">
        <v>1695</v>
      </c>
      <c r="D858" s="140">
        <v>0</v>
      </c>
      <c r="E858" s="140">
        <v>0</v>
      </c>
      <c r="F858" s="163" t="str">
        <f t="shared" si="169"/>
        <v>-</v>
      </c>
    </row>
    <row r="859" ht="12.75" customHeight="1" spans="1:6">
      <c r="A859" s="108">
        <v>38614</v>
      </c>
      <c r="B859" s="109" t="s">
        <v>1696</v>
      </c>
      <c r="C859" s="232" t="s">
        <v>1697</v>
      </c>
      <c r="D859" s="140">
        <v>0</v>
      </c>
      <c r="E859" s="140">
        <v>0</v>
      </c>
      <c r="F859" s="163" t="str">
        <f t="shared" si="169"/>
        <v>-</v>
      </c>
    </row>
    <row r="860" ht="12.75" customHeight="1" spans="1:6">
      <c r="A860" s="108">
        <v>38615</v>
      </c>
      <c r="B860" s="109" t="s">
        <v>1698</v>
      </c>
      <c r="C860" s="232" t="s">
        <v>1699</v>
      </c>
      <c r="D860" s="140">
        <v>0</v>
      </c>
      <c r="E860" s="140">
        <v>0</v>
      </c>
      <c r="F860" s="163" t="str">
        <f t="shared" si="169"/>
        <v>-</v>
      </c>
    </row>
    <row r="861" ht="12.75" customHeight="1" spans="1:6">
      <c r="A861" s="108">
        <v>38622</v>
      </c>
      <c r="B861" s="109" t="s">
        <v>1700</v>
      </c>
      <c r="C861" s="232" t="s">
        <v>1701</v>
      </c>
      <c r="D861" s="140">
        <v>0</v>
      </c>
      <c r="E861" s="140">
        <v>0</v>
      </c>
      <c r="F861" s="163" t="str">
        <f t="shared" si="169"/>
        <v>-</v>
      </c>
    </row>
    <row r="862" ht="12.75" customHeight="1" spans="1:6">
      <c r="A862" s="108">
        <v>38623</v>
      </c>
      <c r="B862" s="109" t="s">
        <v>1702</v>
      </c>
      <c r="C862" s="232" t="s">
        <v>1703</v>
      </c>
      <c r="D862" s="140">
        <v>0</v>
      </c>
      <c r="E862" s="140">
        <v>0</v>
      </c>
      <c r="F862" s="163" t="str">
        <f t="shared" si="169"/>
        <v>-</v>
      </c>
    </row>
    <row r="863" ht="12.75" customHeight="1" spans="1:6">
      <c r="A863" s="108">
        <v>38624</v>
      </c>
      <c r="B863" s="109" t="s">
        <v>1704</v>
      </c>
      <c r="C863" s="232" t="s">
        <v>1705</v>
      </c>
      <c r="D863" s="140">
        <v>0</v>
      </c>
      <c r="E863" s="140">
        <v>0</v>
      </c>
      <c r="F863" s="163" t="str">
        <f t="shared" si="169"/>
        <v>-</v>
      </c>
    </row>
    <row r="864" ht="12.75" customHeight="1" spans="1:6">
      <c r="A864" s="108">
        <v>38625</v>
      </c>
      <c r="B864" s="109" t="s">
        <v>1706</v>
      </c>
      <c r="C864" s="232" t="s">
        <v>1707</v>
      </c>
      <c r="D864" s="140">
        <v>0</v>
      </c>
      <c r="E864" s="140">
        <v>0</v>
      </c>
      <c r="F864" s="163" t="str">
        <f t="shared" si="169"/>
        <v>-</v>
      </c>
    </row>
    <row r="865" ht="12.75" customHeight="1" spans="1:6">
      <c r="A865" s="108" t="s">
        <v>1708</v>
      </c>
      <c r="B865" s="109" t="s">
        <v>1709</v>
      </c>
      <c r="C865" s="232" t="s">
        <v>1708</v>
      </c>
      <c r="D865" s="140">
        <v>0</v>
      </c>
      <c r="E865" s="140">
        <v>0</v>
      </c>
      <c r="F865" s="163" t="str">
        <f t="shared" si="169"/>
        <v>-</v>
      </c>
    </row>
    <row r="866" ht="12.75" customHeight="1" spans="1:6">
      <c r="A866" s="108">
        <v>38631</v>
      </c>
      <c r="B866" s="109" t="s">
        <v>1710</v>
      </c>
      <c r="C866" s="232" t="s">
        <v>1711</v>
      </c>
      <c r="D866" s="140">
        <v>0</v>
      </c>
      <c r="E866" s="140">
        <v>0</v>
      </c>
      <c r="F866" s="163" t="str">
        <f t="shared" si="169"/>
        <v>-</v>
      </c>
    </row>
    <row r="867" ht="12.75" customHeight="1" spans="1:6">
      <c r="A867" s="108">
        <v>38632</v>
      </c>
      <c r="B867" s="109" t="s">
        <v>1712</v>
      </c>
      <c r="C867" s="232" t="s">
        <v>1713</v>
      </c>
      <c r="D867" s="140">
        <v>0</v>
      </c>
      <c r="E867" s="140">
        <v>0</v>
      </c>
      <c r="F867" s="163" t="str">
        <f t="shared" si="169"/>
        <v>-</v>
      </c>
    </row>
    <row r="868" ht="12.75" customHeight="1" spans="1:6">
      <c r="A868" s="108">
        <v>38641</v>
      </c>
      <c r="B868" s="109" t="s">
        <v>1714</v>
      </c>
      <c r="C868" s="232" t="s">
        <v>1715</v>
      </c>
      <c r="D868" s="140">
        <v>0</v>
      </c>
      <c r="E868" s="140">
        <v>0</v>
      </c>
      <c r="F868" s="163" t="str">
        <f t="shared" si="169"/>
        <v>-</v>
      </c>
    </row>
    <row r="869" ht="12.75" customHeight="1" spans="1:6">
      <c r="A869" s="108" t="s">
        <v>1716</v>
      </c>
      <c r="B869" s="109" t="s">
        <v>1717</v>
      </c>
      <c r="C869" s="232" t="s">
        <v>1716</v>
      </c>
      <c r="D869" s="140">
        <v>0</v>
      </c>
      <c r="E869" s="140">
        <v>0</v>
      </c>
      <c r="F869" s="163" t="str">
        <f t="shared" si="169"/>
        <v>-</v>
      </c>
    </row>
    <row r="870" ht="24" spans="1:6">
      <c r="A870" s="108" t="s">
        <v>1718</v>
      </c>
      <c r="B870" s="109" t="s">
        <v>1719</v>
      </c>
      <c r="C870" s="232" t="s">
        <v>1718</v>
      </c>
      <c r="D870" s="140">
        <v>0</v>
      </c>
      <c r="E870" s="140">
        <v>0</v>
      </c>
      <c r="F870" s="163" t="str">
        <f t="shared" si="169"/>
        <v>-</v>
      </c>
    </row>
    <row r="871" ht="24" spans="1:6">
      <c r="A871" s="108" t="s">
        <v>1720</v>
      </c>
      <c r="B871" s="109" t="s">
        <v>1721</v>
      </c>
      <c r="C871" s="232" t="s">
        <v>1720</v>
      </c>
      <c r="D871" s="140">
        <v>0</v>
      </c>
      <c r="E871" s="140">
        <v>0</v>
      </c>
      <c r="F871" s="163" t="str">
        <f t="shared" si="169"/>
        <v>-</v>
      </c>
    </row>
    <row r="872" ht="12.75" customHeight="1" spans="1:6">
      <c r="A872" s="108" t="s">
        <v>1722</v>
      </c>
      <c r="B872" s="109" t="s">
        <v>1723</v>
      </c>
      <c r="C872" s="232" t="s">
        <v>1722</v>
      </c>
      <c r="D872" s="140">
        <v>0</v>
      </c>
      <c r="E872" s="140">
        <v>0</v>
      </c>
      <c r="F872" s="163" t="str">
        <f t="shared" si="169"/>
        <v>-</v>
      </c>
    </row>
    <row r="873" ht="24" spans="1:6">
      <c r="A873" s="108">
        <v>81212</v>
      </c>
      <c r="B873" s="109" t="s">
        <v>1724</v>
      </c>
      <c r="C873" s="232" t="s">
        <v>1725</v>
      </c>
      <c r="D873" s="140">
        <v>0</v>
      </c>
      <c r="E873" s="140">
        <v>0</v>
      </c>
      <c r="F873" s="163" t="str">
        <f t="shared" si="169"/>
        <v>-</v>
      </c>
    </row>
    <row r="874" ht="12.75" customHeight="1" spans="1:6">
      <c r="A874" s="108">
        <v>81322</v>
      </c>
      <c r="B874" s="109" t="s">
        <v>1726</v>
      </c>
      <c r="C874" s="232" t="s">
        <v>1727</v>
      </c>
      <c r="D874" s="140">
        <v>0</v>
      </c>
      <c r="E874" s="140">
        <v>0</v>
      </c>
      <c r="F874" s="163" t="str">
        <f t="shared" si="169"/>
        <v>-</v>
      </c>
    </row>
    <row r="875" ht="24" spans="1:6">
      <c r="A875" s="108">
        <v>81332</v>
      </c>
      <c r="B875" s="109" t="s">
        <v>1728</v>
      </c>
      <c r="C875" s="232" t="s">
        <v>1729</v>
      </c>
      <c r="D875" s="140">
        <v>0</v>
      </c>
      <c r="E875" s="140">
        <v>0</v>
      </c>
      <c r="F875" s="163" t="str">
        <f t="shared" si="169"/>
        <v>-</v>
      </c>
    </row>
    <row r="876" ht="24" spans="1:6">
      <c r="A876" s="108">
        <v>81342</v>
      </c>
      <c r="B876" s="109" t="s">
        <v>1730</v>
      </c>
      <c r="C876" s="232" t="s">
        <v>1731</v>
      </c>
      <c r="D876" s="140">
        <v>0</v>
      </c>
      <c r="E876" s="140">
        <v>0</v>
      </c>
      <c r="F876" s="163" t="str">
        <f t="shared" si="169"/>
        <v>-</v>
      </c>
    </row>
    <row r="877" ht="12.75" customHeight="1" spans="1:6">
      <c r="A877" s="108">
        <v>81411</v>
      </c>
      <c r="B877" s="109" t="s">
        <v>1732</v>
      </c>
      <c r="C877" s="232" t="s">
        <v>1733</v>
      </c>
      <c r="D877" s="140">
        <v>0</v>
      </c>
      <c r="E877" s="140">
        <v>0</v>
      </c>
      <c r="F877" s="163" t="str">
        <f t="shared" si="169"/>
        <v>-</v>
      </c>
    </row>
    <row r="878" ht="12.75" customHeight="1" spans="1:6">
      <c r="A878" s="108">
        <v>81412</v>
      </c>
      <c r="B878" s="109" t="s">
        <v>1734</v>
      </c>
      <c r="C878" s="232" t="s">
        <v>1735</v>
      </c>
      <c r="D878" s="140">
        <v>0</v>
      </c>
      <c r="E878" s="140">
        <v>0</v>
      </c>
      <c r="F878" s="163" t="str">
        <f t="shared" si="169"/>
        <v>-</v>
      </c>
    </row>
    <row r="879" ht="24" spans="1:6">
      <c r="A879" s="108">
        <v>81532</v>
      </c>
      <c r="B879" s="162" t="s">
        <v>1736</v>
      </c>
      <c r="C879" s="232" t="s">
        <v>1737</v>
      </c>
      <c r="D879" s="140">
        <v>0</v>
      </c>
      <c r="E879" s="140">
        <v>0</v>
      </c>
      <c r="F879" s="163" t="str">
        <f t="shared" si="169"/>
        <v>-</v>
      </c>
    </row>
    <row r="880" ht="24" spans="1:6">
      <c r="A880" s="108">
        <v>81542</v>
      </c>
      <c r="B880" s="162" t="s">
        <v>1738</v>
      </c>
      <c r="C880" s="232" t="s">
        <v>1739</v>
      </c>
      <c r="D880" s="140">
        <v>0</v>
      </c>
      <c r="E880" s="140">
        <v>0</v>
      </c>
      <c r="F880" s="163" t="str">
        <f t="shared" si="169"/>
        <v>-</v>
      </c>
    </row>
    <row r="881" ht="24" spans="1:6">
      <c r="A881" s="108">
        <v>81552</v>
      </c>
      <c r="B881" s="109" t="s">
        <v>1740</v>
      </c>
      <c r="C881" s="232" t="s">
        <v>1741</v>
      </c>
      <c r="D881" s="140">
        <v>0</v>
      </c>
      <c r="E881" s="140">
        <v>0</v>
      </c>
      <c r="F881" s="163" t="str">
        <f t="shared" si="169"/>
        <v>-</v>
      </c>
    </row>
    <row r="882" ht="24" spans="1:6">
      <c r="A882" s="108">
        <v>81631</v>
      </c>
      <c r="B882" s="162" t="s">
        <v>1742</v>
      </c>
      <c r="C882" s="232" t="s">
        <v>1743</v>
      </c>
      <c r="D882" s="140">
        <v>0</v>
      </c>
      <c r="E882" s="140">
        <v>0</v>
      </c>
      <c r="F882" s="163" t="str">
        <f t="shared" si="169"/>
        <v>-</v>
      </c>
    </row>
    <row r="883" ht="24" spans="1:6">
      <c r="A883" s="108">
        <v>81632</v>
      </c>
      <c r="B883" s="109" t="s">
        <v>1744</v>
      </c>
      <c r="C883" s="232" t="s">
        <v>1745</v>
      </c>
      <c r="D883" s="140">
        <v>0</v>
      </c>
      <c r="E883" s="140">
        <v>0</v>
      </c>
      <c r="F883" s="163" t="str">
        <f t="shared" si="169"/>
        <v>-</v>
      </c>
    </row>
    <row r="884" ht="12.75" customHeight="1" spans="1:6">
      <c r="A884" s="108">
        <v>81641</v>
      </c>
      <c r="B884" s="109" t="s">
        <v>1746</v>
      </c>
      <c r="C884" s="232" t="s">
        <v>1747</v>
      </c>
      <c r="D884" s="140">
        <v>0</v>
      </c>
      <c r="E884" s="140">
        <v>0</v>
      </c>
      <c r="F884" s="163" t="str">
        <f t="shared" si="169"/>
        <v>-</v>
      </c>
    </row>
    <row r="885" ht="12.75" customHeight="1" spans="1:6">
      <c r="A885" s="108">
        <v>81642</v>
      </c>
      <c r="B885" s="109" t="s">
        <v>1748</v>
      </c>
      <c r="C885" s="232" t="s">
        <v>1749</v>
      </c>
      <c r="D885" s="140">
        <v>0</v>
      </c>
      <c r="E885" s="140">
        <v>0</v>
      </c>
      <c r="F885" s="163" t="str">
        <f t="shared" si="169"/>
        <v>-</v>
      </c>
    </row>
    <row r="886" ht="12.75" customHeight="1" spans="1:6">
      <c r="A886" s="108">
        <v>81711</v>
      </c>
      <c r="B886" s="109" t="s">
        <v>1750</v>
      </c>
      <c r="C886" s="232" t="s">
        <v>1751</v>
      </c>
      <c r="D886" s="140">
        <v>0</v>
      </c>
      <c r="E886" s="140">
        <v>0</v>
      </c>
      <c r="F886" s="163" t="str">
        <f t="shared" si="169"/>
        <v>-</v>
      </c>
    </row>
    <row r="887" ht="12.75" customHeight="1" spans="1:6">
      <c r="A887" s="108">
        <v>81712</v>
      </c>
      <c r="B887" s="109" t="s">
        <v>1752</v>
      </c>
      <c r="C887" s="232" t="s">
        <v>1753</v>
      </c>
      <c r="D887" s="140">
        <v>0</v>
      </c>
      <c r="E887" s="140">
        <v>0</v>
      </c>
      <c r="F887" s="163" t="str">
        <f t="shared" si="169"/>
        <v>-</v>
      </c>
    </row>
    <row r="888" ht="12.75" customHeight="1" spans="1:6">
      <c r="A888" s="108">
        <v>81721</v>
      </c>
      <c r="B888" s="109" t="s">
        <v>1754</v>
      </c>
      <c r="C888" s="232" t="s">
        <v>1755</v>
      </c>
      <c r="D888" s="140">
        <v>0</v>
      </c>
      <c r="E888" s="140">
        <v>0</v>
      </c>
      <c r="F888" s="163" t="str">
        <f t="shared" si="169"/>
        <v>-</v>
      </c>
    </row>
    <row r="889" ht="12.75" customHeight="1" spans="1:6">
      <c r="A889" s="108">
        <v>81722</v>
      </c>
      <c r="B889" s="109" t="s">
        <v>1756</v>
      </c>
      <c r="C889" s="232" t="s">
        <v>1757</v>
      </c>
      <c r="D889" s="140">
        <v>0</v>
      </c>
      <c r="E889" s="140">
        <v>0</v>
      </c>
      <c r="F889" s="163" t="str">
        <f t="shared" si="169"/>
        <v>-</v>
      </c>
    </row>
    <row r="890" ht="12.75" customHeight="1" spans="1:6">
      <c r="A890" s="108">
        <v>81731</v>
      </c>
      <c r="B890" s="109" t="s">
        <v>1758</v>
      </c>
      <c r="C890" s="232" t="s">
        <v>1759</v>
      </c>
      <c r="D890" s="140">
        <v>0</v>
      </c>
      <c r="E890" s="140">
        <v>0</v>
      </c>
      <c r="F890" s="163" t="str">
        <f t="shared" si="169"/>
        <v>-</v>
      </c>
    </row>
    <row r="891" ht="12.75" customHeight="1" spans="1:6">
      <c r="A891" s="108">
        <v>81732</v>
      </c>
      <c r="B891" s="109" t="s">
        <v>1760</v>
      </c>
      <c r="C891" s="232" t="s">
        <v>1761</v>
      </c>
      <c r="D891" s="140">
        <v>0</v>
      </c>
      <c r="E891" s="140">
        <v>0</v>
      </c>
      <c r="F891" s="163" t="str">
        <f t="shared" si="169"/>
        <v>-</v>
      </c>
    </row>
    <row r="892" ht="12.75" customHeight="1" spans="1:6">
      <c r="A892" s="108">
        <v>81741</v>
      </c>
      <c r="B892" s="109" t="s">
        <v>1762</v>
      </c>
      <c r="C892" s="232" t="s">
        <v>1763</v>
      </c>
      <c r="D892" s="140">
        <v>0</v>
      </c>
      <c r="E892" s="140">
        <v>0</v>
      </c>
      <c r="F892" s="163" t="str">
        <f t="shared" si="169"/>
        <v>-</v>
      </c>
    </row>
    <row r="893" ht="12.75" customHeight="1" spans="1:6">
      <c r="A893" s="108">
        <v>81742</v>
      </c>
      <c r="B893" s="109" t="s">
        <v>1764</v>
      </c>
      <c r="C893" s="232" t="s">
        <v>1765</v>
      </c>
      <c r="D893" s="140">
        <v>0</v>
      </c>
      <c r="E893" s="140">
        <v>0</v>
      </c>
      <c r="F893" s="163" t="str">
        <f t="shared" si="169"/>
        <v>-</v>
      </c>
    </row>
    <row r="894" ht="12.75" customHeight="1" spans="1:6">
      <c r="A894" s="108">
        <v>81751</v>
      </c>
      <c r="B894" s="109" t="s">
        <v>1766</v>
      </c>
      <c r="C894" s="232" t="s">
        <v>1767</v>
      </c>
      <c r="D894" s="140">
        <v>0</v>
      </c>
      <c r="E894" s="140">
        <v>0</v>
      </c>
      <c r="F894" s="163" t="str">
        <f t="shared" si="169"/>
        <v>-</v>
      </c>
    </row>
    <row r="895" ht="12.75" customHeight="1" spans="1:6">
      <c r="A895" s="108">
        <v>81752</v>
      </c>
      <c r="B895" s="109" t="s">
        <v>1768</v>
      </c>
      <c r="C895" s="232" t="s">
        <v>1769</v>
      </c>
      <c r="D895" s="140">
        <v>0</v>
      </c>
      <c r="E895" s="140">
        <v>0</v>
      </c>
      <c r="F895" s="163" t="str">
        <f t="shared" si="169"/>
        <v>-</v>
      </c>
    </row>
    <row r="896" ht="24" spans="1:6">
      <c r="A896" s="110">
        <v>81761</v>
      </c>
      <c r="B896" s="197" t="s">
        <v>1770</v>
      </c>
      <c r="C896" s="233" t="s">
        <v>1771</v>
      </c>
      <c r="D896" s="141">
        <v>0</v>
      </c>
      <c r="E896" s="141">
        <v>0</v>
      </c>
      <c r="F896" s="195" t="str">
        <f t="shared" si="169"/>
        <v>-</v>
      </c>
    </row>
    <row r="897" ht="24" spans="1:6">
      <c r="A897" s="110">
        <v>81762</v>
      </c>
      <c r="B897" s="197" t="s">
        <v>1772</v>
      </c>
      <c r="C897" s="233" t="s">
        <v>1773</v>
      </c>
      <c r="D897" s="141">
        <v>0</v>
      </c>
      <c r="E897" s="141">
        <v>0</v>
      </c>
      <c r="F897" s="195" t="str">
        <f t="shared" si="169"/>
        <v>-</v>
      </c>
    </row>
    <row r="898" ht="12.75" spans="1:6">
      <c r="A898" s="110">
        <v>81771</v>
      </c>
      <c r="B898" s="111" t="s">
        <v>1774</v>
      </c>
      <c r="C898" s="233" t="s">
        <v>1775</v>
      </c>
      <c r="D898" s="141">
        <v>0</v>
      </c>
      <c r="E898" s="141">
        <v>0</v>
      </c>
      <c r="F898" s="195" t="str">
        <f t="shared" si="169"/>
        <v>-</v>
      </c>
    </row>
    <row r="899" ht="12.75" spans="1:6">
      <c r="A899" s="110">
        <v>81772</v>
      </c>
      <c r="B899" s="111" t="s">
        <v>1776</v>
      </c>
      <c r="C899" s="233" t="s">
        <v>1777</v>
      </c>
      <c r="D899" s="141">
        <v>0</v>
      </c>
      <c r="E899" s="141">
        <v>0</v>
      </c>
      <c r="F899" s="195" t="str">
        <f t="shared" si="169"/>
        <v>-</v>
      </c>
    </row>
    <row r="900" ht="12.75" customHeight="1" spans="1:6">
      <c r="A900" s="110">
        <v>82412</v>
      </c>
      <c r="B900" s="111" t="s">
        <v>1778</v>
      </c>
      <c r="C900" s="233" t="s">
        <v>1779</v>
      </c>
      <c r="D900" s="141">
        <v>0</v>
      </c>
      <c r="E900" s="141">
        <v>0</v>
      </c>
      <c r="F900" s="195" t="str">
        <f t="shared" si="169"/>
        <v>-</v>
      </c>
    </row>
    <row r="901" ht="12.75" customHeight="1" spans="1:6">
      <c r="A901" s="110">
        <v>84132</v>
      </c>
      <c r="B901" s="111" t="s">
        <v>1780</v>
      </c>
      <c r="C901" s="233" t="s">
        <v>1781</v>
      </c>
      <c r="D901" s="141">
        <v>0</v>
      </c>
      <c r="E901" s="141">
        <v>0</v>
      </c>
      <c r="F901" s="195" t="str">
        <f t="shared" si="169"/>
        <v>-</v>
      </c>
    </row>
    <row r="902" ht="12.75" customHeight="1" spans="1:6">
      <c r="A902" s="110">
        <v>84142</v>
      </c>
      <c r="B902" s="111" t="s">
        <v>1782</v>
      </c>
      <c r="C902" s="233" t="s">
        <v>1783</v>
      </c>
      <c r="D902" s="141">
        <v>0</v>
      </c>
      <c r="E902" s="141">
        <v>0</v>
      </c>
      <c r="F902" s="195" t="str">
        <f t="shared" si="169"/>
        <v>-</v>
      </c>
    </row>
    <row r="903" ht="12.75" customHeight="1" spans="1:6">
      <c r="A903" s="110">
        <v>84152</v>
      </c>
      <c r="B903" s="111" t="s">
        <v>1784</v>
      </c>
      <c r="C903" s="233" t="s">
        <v>1785</v>
      </c>
      <c r="D903" s="141">
        <v>0</v>
      </c>
      <c r="E903" s="141">
        <v>0</v>
      </c>
      <c r="F903" s="195" t="str">
        <f t="shared" si="169"/>
        <v>-</v>
      </c>
    </row>
    <row r="904" ht="12.75" customHeight="1" spans="1:6">
      <c r="A904" s="110">
        <v>84162</v>
      </c>
      <c r="B904" s="111" t="s">
        <v>1786</v>
      </c>
      <c r="C904" s="233" t="s">
        <v>1787</v>
      </c>
      <c r="D904" s="141">
        <v>0</v>
      </c>
      <c r="E904" s="141">
        <v>0</v>
      </c>
      <c r="F904" s="195" t="str">
        <f t="shared" si="169"/>
        <v>-</v>
      </c>
    </row>
    <row r="905" ht="12.75" customHeight="1" spans="1:6">
      <c r="A905" s="110">
        <v>84221</v>
      </c>
      <c r="B905" s="111" t="s">
        <v>1788</v>
      </c>
      <c r="C905" s="233" t="s">
        <v>1789</v>
      </c>
      <c r="D905" s="141">
        <v>0</v>
      </c>
      <c r="E905" s="141">
        <v>0</v>
      </c>
      <c r="F905" s="195" t="str">
        <f t="shared" si="169"/>
        <v>-</v>
      </c>
    </row>
    <row r="906" ht="12.75" customHeight="1" spans="1:6">
      <c r="A906" s="110">
        <v>84222</v>
      </c>
      <c r="B906" s="111" t="s">
        <v>1790</v>
      </c>
      <c r="C906" s="233" t="s">
        <v>1791</v>
      </c>
      <c r="D906" s="141">
        <v>0</v>
      </c>
      <c r="E906" s="141">
        <v>0</v>
      </c>
      <c r="F906" s="195" t="str">
        <f t="shared" si="169"/>
        <v>-</v>
      </c>
    </row>
    <row r="907" ht="12.75" customHeight="1" spans="1:6">
      <c r="A907" s="110" t="s">
        <v>1792</v>
      </c>
      <c r="B907" s="111" t="s">
        <v>1793</v>
      </c>
      <c r="C907" s="233" t="s">
        <v>1792</v>
      </c>
      <c r="D907" s="141">
        <v>0</v>
      </c>
      <c r="E907" s="141">
        <v>0</v>
      </c>
      <c r="F907" s="195" t="str">
        <f t="shared" si="169"/>
        <v>-</v>
      </c>
    </row>
    <row r="908" ht="12.75" customHeight="1" spans="1:6">
      <c r="A908" s="110">
        <v>84232</v>
      </c>
      <c r="B908" s="111" t="s">
        <v>1794</v>
      </c>
      <c r="C908" s="233" t="s">
        <v>1795</v>
      </c>
      <c r="D908" s="141">
        <v>0</v>
      </c>
      <c r="E908" s="141">
        <v>0</v>
      </c>
      <c r="F908" s="195" t="str">
        <f t="shared" si="169"/>
        <v>-</v>
      </c>
    </row>
    <row r="909" ht="24" spans="1:6">
      <c r="A909" s="110">
        <v>84242</v>
      </c>
      <c r="B909" s="111" t="s">
        <v>1796</v>
      </c>
      <c r="C909" s="233" t="s">
        <v>1797</v>
      </c>
      <c r="D909" s="141">
        <v>0</v>
      </c>
      <c r="E909" s="141">
        <v>0</v>
      </c>
      <c r="F909" s="195" t="str">
        <f t="shared" si="169"/>
        <v>-</v>
      </c>
    </row>
    <row r="910" ht="12.75" spans="1:6">
      <c r="A910" s="110" t="s">
        <v>1798</v>
      </c>
      <c r="B910" s="111" t="s">
        <v>1799</v>
      </c>
      <c r="C910" s="233" t="s">
        <v>1798</v>
      </c>
      <c r="D910" s="141">
        <v>0</v>
      </c>
      <c r="E910" s="141">
        <v>0</v>
      </c>
      <c r="F910" s="195" t="str">
        <f t="shared" si="169"/>
        <v>-</v>
      </c>
    </row>
    <row r="911" ht="12.75" customHeight="1" spans="1:6">
      <c r="A911" s="110">
        <v>84312</v>
      </c>
      <c r="B911" s="111" t="s">
        <v>1800</v>
      </c>
      <c r="C911" s="233" t="s">
        <v>1801</v>
      </c>
      <c r="D911" s="141">
        <v>0</v>
      </c>
      <c r="E911" s="141">
        <v>0</v>
      </c>
      <c r="F911" s="195" t="str">
        <f t="shared" si="169"/>
        <v>-</v>
      </c>
    </row>
    <row r="912" ht="24" spans="1:6">
      <c r="A912" s="110">
        <v>84431</v>
      </c>
      <c r="B912" s="111" t="s">
        <v>1802</v>
      </c>
      <c r="C912" s="233" t="s">
        <v>1803</v>
      </c>
      <c r="D912" s="141">
        <v>0</v>
      </c>
      <c r="E912" s="141">
        <v>0</v>
      </c>
      <c r="F912" s="195" t="str">
        <f t="shared" si="169"/>
        <v>-</v>
      </c>
    </row>
    <row r="913" ht="24" spans="1:6">
      <c r="A913" s="110">
        <v>84432</v>
      </c>
      <c r="B913" s="111" t="s">
        <v>1804</v>
      </c>
      <c r="C913" s="233" t="s">
        <v>1805</v>
      </c>
      <c r="D913" s="141">
        <v>0</v>
      </c>
      <c r="E913" s="141">
        <v>0</v>
      </c>
      <c r="F913" s="195" t="str">
        <f t="shared" si="169"/>
        <v>-</v>
      </c>
    </row>
    <row r="914" ht="24" spans="1:6">
      <c r="A914" s="110" t="s">
        <v>1806</v>
      </c>
      <c r="B914" s="111" t="s">
        <v>1807</v>
      </c>
      <c r="C914" s="233" t="s">
        <v>1806</v>
      </c>
      <c r="D914" s="141">
        <v>0</v>
      </c>
      <c r="E914" s="141">
        <v>0</v>
      </c>
      <c r="F914" s="195" t="str">
        <f t="shared" si="169"/>
        <v>-</v>
      </c>
    </row>
    <row r="915" ht="24" spans="1:6">
      <c r="A915" s="110">
        <v>84442</v>
      </c>
      <c r="B915" s="111" t="s">
        <v>1808</v>
      </c>
      <c r="C915" s="233" t="s">
        <v>1809</v>
      </c>
      <c r="D915" s="141">
        <v>0</v>
      </c>
      <c r="E915" s="141">
        <v>0</v>
      </c>
      <c r="F915" s="195" t="str">
        <f t="shared" si="169"/>
        <v>-</v>
      </c>
    </row>
    <row r="916" ht="24" spans="1:6">
      <c r="A916" s="110">
        <v>84452</v>
      </c>
      <c r="B916" s="197" t="s">
        <v>1810</v>
      </c>
      <c r="C916" s="233" t="s">
        <v>1811</v>
      </c>
      <c r="D916" s="141">
        <v>0</v>
      </c>
      <c r="E916" s="141">
        <v>0</v>
      </c>
      <c r="F916" s="195" t="str">
        <f t="shared" si="169"/>
        <v>-</v>
      </c>
    </row>
    <row r="917" ht="24" spans="1:6">
      <c r="A917" s="110" t="s">
        <v>1812</v>
      </c>
      <c r="B917" s="197" t="s">
        <v>1813</v>
      </c>
      <c r="C917" s="233" t="s">
        <v>1812</v>
      </c>
      <c r="D917" s="141">
        <v>0</v>
      </c>
      <c r="E917" s="141">
        <v>0</v>
      </c>
      <c r="F917" s="195" t="str">
        <f t="shared" si="169"/>
        <v>-</v>
      </c>
    </row>
    <row r="918" ht="12.75" customHeight="1" spans="1:6">
      <c r="A918" s="110">
        <v>84461</v>
      </c>
      <c r="B918" s="111" t="s">
        <v>1814</v>
      </c>
      <c r="C918" s="233" t="s">
        <v>1815</v>
      </c>
      <c r="D918" s="141">
        <v>0</v>
      </c>
      <c r="E918" s="141">
        <v>0</v>
      </c>
      <c r="F918" s="195" t="str">
        <f t="shared" si="169"/>
        <v>-</v>
      </c>
    </row>
    <row r="919" ht="12.75" customHeight="1" spans="1:6">
      <c r="A919" s="110">
        <v>84462</v>
      </c>
      <c r="B919" s="111" t="s">
        <v>1816</v>
      </c>
      <c r="C919" s="233" t="s">
        <v>1817</v>
      </c>
      <c r="D919" s="141">
        <v>0</v>
      </c>
      <c r="E919" s="141">
        <v>0</v>
      </c>
      <c r="F919" s="195" t="str">
        <f t="shared" si="169"/>
        <v>-</v>
      </c>
    </row>
    <row r="920" ht="12.75" customHeight="1" spans="1:6">
      <c r="A920" s="110" t="s">
        <v>1818</v>
      </c>
      <c r="B920" s="111" t="s">
        <v>1819</v>
      </c>
      <c r="C920" s="233" t="s">
        <v>1818</v>
      </c>
      <c r="D920" s="141">
        <v>0</v>
      </c>
      <c r="E920" s="141">
        <v>0</v>
      </c>
      <c r="F920" s="195" t="str">
        <f t="shared" si="169"/>
        <v>-</v>
      </c>
    </row>
    <row r="921" ht="12.75" customHeight="1" spans="1:6">
      <c r="A921" s="110">
        <v>84472</v>
      </c>
      <c r="B921" s="111" t="s">
        <v>1820</v>
      </c>
      <c r="C921" s="233" t="s">
        <v>1821</v>
      </c>
      <c r="D921" s="141">
        <v>0</v>
      </c>
      <c r="E921" s="141">
        <v>0</v>
      </c>
      <c r="F921" s="195" t="str">
        <f t="shared" si="169"/>
        <v>-</v>
      </c>
    </row>
    <row r="922" ht="12.75" customHeight="1" spans="1:6">
      <c r="A922" s="110">
        <v>84482</v>
      </c>
      <c r="B922" s="111" t="s">
        <v>1822</v>
      </c>
      <c r="C922" s="233" t="s">
        <v>1823</v>
      </c>
      <c r="D922" s="141">
        <v>0</v>
      </c>
      <c r="E922" s="141">
        <v>0</v>
      </c>
      <c r="F922" s="195" t="str">
        <f t="shared" si="169"/>
        <v>-</v>
      </c>
    </row>
    <row r="923" ht="12.75" customHeight="1" spans="1:6">
      <c r="A923" s="110" t="s">
        <v>1824</v>
      </c>
      <c r="B923" s="111" t="s">
        <v>1825</v>
      </c>
      <c r="C923" s="233" t="s">
        <v>1824</v>
      </c>
      <c r="D923" s="141">
        <v>0</v>
      </c>
      <c r="E923" s="141">
        <v>0</v>
      </c>
      <c r="F923" s="195" t="str">
        <f t="shared" si="169"/>
        <v>-</v>
      </c>
    </row>
    <row r="924" ht="24" spans="1:6">
      <c r="A924" s="110">
        <v>84532</v>
      </c>
      <c r="B924" s="111" t="s">
        <v>1826</v>
      </c>
      <c r="C924" s="233" t="s">
        <v>1827</v>
      </c>
      <c r="D924" s="141">
        <v>0</v>
      </c>
      <c r="E924" s="141">
        <v>0</v>
      </c>
      <c r="F924" s="195" t="str">
        <f t="shared" si="169"/>
        <v>-</v>
      </c>
    </row>
    <row r="925" ht="12.75" customHeight="1" spans="1:6">
      <c r="A925" s="110">
        <v>84542</v>
      </c>
      <c r="B925" s="111" t="s">
        <v>1828</v>
      </c>
      <c r="C925" s="233" t="s">
        <v>1829</v>
      </c>
      <c r="D925" s="141">
        <v>0</v>
      </c>
      <c r="E925" s="141">
        <v>0</v>
      </c>
      <c r="F925" s="195" t="str">
        <f t="shared" si="169"/>
        <v>-</v>
      </c>
    </row>
    <row r="926" ht="12.75" customHeight="1" spans="1:6">
      <c r="A926" s="110">
        <v>84552</v>
      </c>
      <c r="B926" s="111" t="s">
        <v>1830</v>
      </c>
      <c r="C926" s="233" t="s">
        <v>1831</v>
      </c>
      <c r="D926" s="141">
        <v>0</v>
      </c>
      <c r="E926" s="141">
        <v>0</v>
      </c>
      <c r="F926" s="195" t="str">
        <f t="shared" si="169"/>
        <v>-</v>
      </c>
    </row>
    <row r="927" ht="12.75" customHeight="1" spans="1:6">
      <c r="A927" s="110">
        <v>84711</v>
      </c>
      <c r="B927" s="111" t="s">
        <v>1832</v>
      </c>
      <c r="C927" s="233" t="s">
        <v>1833</v>
      </c>
      <c r="D927" s="141">
        <v>0</v>
      </c>
      <c r="E927" s="141">
        <v>0</v>
      </c>
      <c r="F927" s="195" t="str">
        <f t="shared" si="169"/>
        <v>-</v>
      </c>
    </row>
    <row r="928" ht="12.75" customHeight="1" spans="1:6">
      <c r="A928" s="110">
        <v>84712</v>
      </c>
      <c r="B928" s="111" t="s">
        <v>1834</v>
      </c>
      <c r="C928" s="233" t="s">
        <v>1835</v>
      </c>
      <c r="D928" s="141">
        <v>0</v>
      </c>
      <c r="E928" s="141">
        <v>0</v>
      </c>
      <c r="F928" s="195" t="str">
        <f t="shared" si="169"/>
        <v>-</v>
      </c>
    </row>
    <row r="929" ht="12.75" customHeight="1" spans="1:6">
      <c r="A929" s="108">
        <v>84721</v>
      </c>
      <c r="B929" s="109" t="s">
        <v>1836</v>
      </c>
      <c r="C929" s="232" t="s">
        <v>1837</v>
      </c>
      <c r="D929" s="140">
        <v>0</v>
      </c>
      <c r="E929" s="140">
        <v>0</v>
      </c>
      <c r="F929" s="163" t="str">
        <f t="shared" si="169"/>
        <v>-</v>
      </c>
    </row>
    <row r="930" ht="12.75" customHeight="1" spans="1:6">
      <c r="A930" s="108">
        <v>84722</v>
      </c>
      <c r="B930" s="109" t="s">
        <v>1838</v>
      </c>
      <c r="C930" s="232" t="s">
        <v>1839</v>
      </c>
      <c r="D930" s="140">
        <v>0</v>
      </c>
      <c r="E930" s="140">
        <v>0</v>
      </c>
      <c r="F930" s="163" t="str">
        <f t="shared" si="169"/>
        <v>-</v>
      </c>
    </row>
    <row r="931" ht="12.75" customHeight="1" spans="1:6">
      <c r="A931" s="108">
        <v>84731</v>
      </c>
      <c r="B931" s="109" t="s">
        <v>1840</v>
      </c>
      <c r="C931" s="232" t="s">
        <v>1841</v>
      </c>
      <c r="D931" s="140">
        <v>0</v>
      </c>
      <c r="E931" s="140">
        <v>0</v>
      </c>
      <c r="F931" s="163" t="str">
        <f t="shared" si="169"/>
        <v>-</v>
      </c>
    </row>
    <row r="932" ht="12.75" customHeight="1" spans="1:6">
      <c r="A932" s="108">
        <v>84732</v>
      </c>
      <c r="B932" s="109" t="s">
        <v>1842</v>
      </c>
      <c r="C932" s="232" t="s">
        <v>1843</v>
      </c>
      <c r="D932" s="140">
        <v>0</v>
      </c>
      <c r="E932" s="140">
        <v>0</v>
      </c>
      <c r="F932" s="163" t="str">
        <f t="shared" si="169"/>
        <v>-</v>
      </c>
    </row>
    <row r="933" ht="12.75" customHeight="1" spans="1:6">
      <c r="A933" s="108">
        <v>84741</v>
      </c>
      <c r="B933" s="109" t="s">
        <v>1844</v>
      </c>
      <c r="C933" s="232" t="s">
        <v>1845</v>
      </c>
      <c r="D933" s="140">
        <v>0</v>
      </c>
      <c r="E933" s="140">
        <v>0</v>
      </c>
      <c r="F933" s="163" t="str">
        <f t="shared" si="169"/>
        <v>-</v>
      </c>
    </row>
    <row r="934" ht="12.75" customHeight="1" spans="1:6">
      <c r="A934" s="108">
        <v>84742</v>
      </c>
      <c r="B934" s="109" t="s">
        <v>1846</v>
      </c>
      <c r="C934" s="232" t="s">
        <v>1847</v>
      </c>
      <c r="D934" s="140">
        <v>0</v>
      </c>
      <c r="E934" s="140">
        <v>0</v>
      </c>
      <c r="F934" s="163" t="str">
        <f t="shared" si="169"/>
        <v>-</v>
      </c>
    </row>
    <row r="935" ht="12.75" customHeight="1" spans="1:6">
      <c r="A935" s="108">
        <v>84751</v>
      </c>
      <c r="B935" s="109" t="s">
        <v>1848</v>
      </c>
      <c r="C935" s="232" t="s">
        <v>1849</v>
      </c>
      <c r="D935" s="140">
        <v>0</v>
      </c>
      <c r="E935" s="140">
        <v>0</v>
      </c>
      <c r="F935" s="163" t="str">
        <f t="shared" si="169"/>
        <v>-</v>
      </c>
    </row>
    <row r="936" ht="12.75" customHeight="1" spans="1:6">
      <c r="A936" s="108">
        <v>84752</v>
      </c>
      <c r="B936" s="109" t="s">
        <v>1850</v>
      </c>
      <c r="C936" s="232" t="s">
        <v>1851</v>
      </c>
      <c r="D936" s="140">
        <v>0</v>
      </c>
      <c r="E936" s="140">
        <v>0</v>
      </c>
      <c r="F936" s="163" t="str">
        <f t="shared" si="169"/>
        <v>-</v>
      </c>
    </row>
    <row r="937" ht="24" spans="1:6">
      <c r="A937" s="110">
        <v>84761</v>
      </c>
      <c r="B937" s="197" t="s">
        <v>1852</v>
      </c>
      <c r="C937" s="233" t="s">
        <v>1853</v>
      </c>
      <c r="D937" s="141">
        <v>0</v>
      </c>
      <c r="E937" s="141">
        <v>0</v>
      </c>
      <c r="F937" s="195" t="str">
        <f t="shared" si="169"/>
        <v>-</v>
      </c>
    </row>
    <row r="938" ht="24" spans="1:6">
      <c r="A938" s="110">
        <v>84762</v>
      </c>
      <c r="B938" s="197" t="s">
        <v>1854</v>
      </c>
      <c r="C938" s="233" t="s">
        <v>1855</v>
      </c>
      <c r="D938" s="141">
        <v>0</v>
      </c>
      <c r="E938" s="141">
        <v>0</v>
      </c>
      <c r="F938" s="195" t="str">
        <f t="shared" si="169"/>
        <v>-</v>
      </c>
    </row>
    <row r="939" ht="12.75" spans="1:6">
      <c r="A939" s="110" t="s">
        <v>1856</v>
      </c>
      <c r="B939" s="111" t="s">
        <v>1857</v>
      </c>
      <c r="C939" s="233" t="s">
        <v>1856</v>
      </c>
      <c r="D939" s="141">
        <v>0</v>
      </c>
      <c r="E939" s="141">
        <v>0</v>
      </c>
      <c r="F939" s="195" t="str">
        <f t="shared" si="169"/>
        <v>-</v>
      </c>
    </row>
    <row r="940" ht="12.75" spans="1:6">
      <c r="A940" s="110" t="s">
        <v>1858</v>
      </c>
      <c r="B940" s="111" t="s">
        <v>1859</v>
      </c>
      <c r="C940" s="233" t="s">
        <v>1858</v>
      </c>
      <c r="D940" s="141">
        <v>0</v>
      </c>
      <c r="E940" s="141">
        <v>0</v>
      </c>
      <c r="F940" s="195" t="str">
        <f t="shared" si="169"/>
        <v>-</v>
      </c>
    </row>
    <row r="941" ht="12.75" customHeight="1" spans="1:6">
      <c r="A941" s="110">
        <v>85412</v>
      </c>
      <c r="B941" s="111" t="s">
        <v>1860</v>
      </c>
      <c r="C941" s="233" t="s">
        <v>1861</v>
      </c>
      <c r="D941" s="141">
        <v>0</v>
      </c>
      <c r="E941" s="141">
        <v>0</v>
      </c>
      <c r="F941" s="195" t="str">
        <f t="shared" si="169"/>
        <v>-</v>
      </c>
    </row>
    <row r="942" ht="24" spans="1:6">
      <c r="A942" s="110">
        <v>51212</v>
      </c>
      <c r="B942" s="197" t="s">
        <v>1862</v>
      </c>
      <c r="C942" s="233" t="s">
        <v>1863</v>
      </c>
      <c r="D942" s="141">
        <v>0</v>
      </c>
      <c r="E942" s="141">
        <v>0</v>
      </c>
      <c r="F942" s="195" t="str">
        <f t="shared" si="169"/>
        <v>-</v>
      </c>
    </row>
    <row r="943" ht="12.75" customHeight="1" spans="1:6">
      <c r="A943" s="108">
        <v>51322</v>
      </c>
      <c r="B943" s="111" t="s">
        <v>1864</v>
      </c>
      <c r="C943" s="232" t="s">
        <v>1865</v>
      </c>
      <c r="D943" s="140">
        <v>0</v>
      </c>
      <c r="E943" s="140">
        <v>0</v>
      </c>
      <c r="F943" s="163" t="str">
        <f t="shared" si="169"/>
        <v>-</v>
      </c>
    </row>
    <row r="944" ht="12.75" customHeight="1" spans="1:6">
      <c r="A944" s="108">
        <v>51332</v>
      </c>
      <c r="B944" s="109" t="s">
        <v>1866</v>
      </c>
      <c r="C944" s="232" t="s">
        <v>1867</v>
      </c>
      <c r="D944" s="140">
        <v>0</v>
      </c>
      <c r="E944" s="140">
        <v>0</v>
      </c>
      <c r="F944" s="163" t="str">
        <f t="shared" si="169"/>
        <v>-</v>
      </c>
    </row>
    <row r="945" ht="24" spans="1:6">
      <c r="A945" s="108">
        <v>51342</v>
      </c>
      <c r="B945" s="109" t="s">
        <v>1868</v>
      </c>
      <c r="C945" s="232" t="s">
        <v>1869</v>
      </c>
      <c r="D945" s="140">
        <v>0</v>
      </c>
      <c r="E945" s="140">
        <v>0</v>
      </c>
      <c r="F945" s="163" t="str">
        <f t="shared" si="169"/>
        <v>-</v>
      </c>
    </row>
    <row r="946" ht="12.75" customHeight="1" spans="1:6">
      <c r="A946" s="108">
        <v>51411</v>
      </c>
      <c r="B946" s="109" t="s">
        <v>1870</v>
      </c>
      <c r="C946" s="232" t="s">
        <v>1871</v>
      </c>
      <c r="D946" s="140">
        <v>0</v>
      </c>
      <c r="E946" s="140">
        <v>0</v>
      </c>
      <c r="F946" s="163" t="str">
        <f t="shared" si="169"/>
        <v>-</v>
      </c>
    </row>
    <row r="947" ht="12.75" customHeight="1" spans="1:6">
      <c r="A947" s="108">
        <v>51412</v>
      </c>
      <c r="B947" s="109" t="s">
        <v>1872</v>
      </c>
      <c r="C947" s="232" t="s">
        <v>1873</v>
      </c>
      <c r="D947" s="140">
        <v>0</v>
      </c>
      <c r="E947" s="140">
        <v>0</v>
      </c>
      <c r="F947" s="163" t="str">
        <f t="shared" si="169"/>
        <v>-</v>
      </c>
    </row>
    <row r="948" ht="24" spans="1:6">
      <c r="A948" s="108">
        <v>51532</v>
      </c>
      <c r="B948" s="109" t="s">
        <v>1874</v>
      </c>
      <c r="C948" s="232" t="s">
        <v>1875</v>
      </c>
      <c r="D948" s="140">
        <v>0</v>
      </c>
      <c r="E948" s="140">
        <v>0</v>
      </c>
      <c r="F948" s="163" t="str">
        <f t="shared" si="169"/>
        <v>-</v>
      </c>
    </row>
    <row r="949" ht="24" spans="1:6">
      <c r="A949" s="108">
        <v>51542</v>
      </c>
      <c r="B949" s="109" t="s">
        <v>1876</v>
      </c>
      <c r="C949" s="232" t="s">
        <v>1877</v>
      </c>
      <c r="D949" s="140">
        <v>0</v>
      </c>
      <c r="E949" s="140">
        <v>0</v>
      </c>
      <c r="F949" s="163" t="str">
        <f t="shared" si="169"/>
        <v>-</v>
      </c>
    </row>
    <row r="950" ht="24" spans="1:6">
      <c r="A950" s="108">
        <v>51552</v>
      </c>
      <c r="B950" s="162" t="s">
        <v>1878</v>
      </c>
      <c r="C950" s="232" t="s">
        <v>1879</v>
      </c>
      <c r="D950" s="140">
        <v>0</v>
      </c>
      <c r="E950" s="140">
        <v>0</v>
      </c>
      <c r="F950" s="163" t="str">
        <f t="shared" si="169"/>
        <v>-</v>
      </c>
    </row>
    <row r="951" ht="24" spans="1:6">
      <c r="A951" s="108">
        <v>51631</v>
      </c>
      <c r="B951" s="109" t="s">
        <v>1880</v>
      </c>
      <c r="C951" s="232" t="s">
        <v>1881</v>
      </c>
      <c r="D951" s="140">
        <v>0</v>
      </c>
      <c r="E951" s="140">
        <v>0</v>
      </c>
      <c r="F951" s="163" t="str">
        <f t="shared" si="169"/>
        <v>-</v>
      </c>
    </row>
    <row r="952" ht="24" spans="1:6">
      <c r="A952" s="108">
        <v>51632</v>
      </c>
      <c r="B952" s="109" t="s">
        <v>1882</v>
      </c>
      <c r="C952" s="232" t="s">
        <v>1883</v>
      </c>
      <c r="D952" s="140">
        <v>0</v>
      </c>
      <c r="E952" s="140">
        <v>0</v>
      </c>
      <c r="F952" s="163" t="str">
        <f t="shared" si="169"/>
        <v>-</v>
      </c>
    </row>
    <row r="953" ht="12.75" customHeight="1" spans="1:6">
      <c r="A953" s="108">
        <v>51641</v>
      </c>
      <c r="B953" s="109" t="s">
        <v>1884</v>
      </c>
      <c r="C953" s="232" t="s">
        <v>1885</v>
      </c>
      <c r="D953" s="140">
        <v>0</v>
      </c>
      <c r="E953" s="140">
        <v>0</v>
      </c>
      <c r="F953" s="163" t="str">
        <f t="shared" si="169"/>
        <v>-</v>
      </c>
    </row>
    <row r="954" ht="12.75" customHeight="1" spans="1:6">
      <c r="A954" s="108">
        <v>51642</v>
      </c>
      <c r="B954" s="109" t="s">
        <v>1886</v>
      </c>
      <c r="C954" s="232" t="s">
        <v>1887</v>
      </c>
      <c r="D954" s="140">
        <v>0</v>
      </c>
      <c r="E954" s="140">
        <v>0</v>
      </c>
      <c r="F954" s="163" t="str">
        <f t="shared" si="169"/>
        <v>-</v>
      </c>
    </row>
    <row r="955" ht="12.75" customHeight="1" spans="1:6">
      <c r="A955" s="108">
        <v>51711</v>
      </c>
      <c r="B955" s="109" t="s">
        <v>1888</v>
      </c>
      <c r="C955" s="232" t="s">
        <v>1889</v>
      </c>
      <c r="D955" s="140">
        <v>0</v>
      </c>
      <c r="E955" s="140">
        <v>0</v>
      </c>
      <c r="F955" s="163" t="str">
        <f t="shared" si="169"/>
        <v>-</v>
      </c>
    </row>
    <row r="956" ht="12.75" customHeight="1" spans="1:6">
      <c r="A956" s="108">
        <v>51712</v>
      </c>
      <c r="B956" s="109" t="s">
        <v>1890</v>
      </c>
      <c r="C956" s="232" t="s">
        <v>1891</v>
      </c>
      <c r="D956" s="140">
        <v>0</v>
      </c>
      <c r="E956" s="140">
        <v>0</v>
      </c>
      <c r="F956" s="163" t="str">
        <f t="shared" si="169"/>
        <v>-</v>
      </c>
    </row>
    <row r="957" ht="12.75" customHeight="1" spans="1:6">
      <c r="A957" s="108">
        <v>51721</v>
      </c>
      <c r="B957" s="109" t="s">
        <v>1892</v>
      </c>
      <c r="C957" s="232" t="s">
        <v>1893</v>
      </c>
      <c r="D957" s="140">
        <v>0</v>
      </c>
      <c r="E957" s="140">
        <v>0</v>
      </c>
      <c r="F957" s="163" t="str">
        <f t="shared" si="169"/>
        <v>-</v>
      </c>
    </row>
    <row r="958" ht="12.75" customHeight="1" spans="1:6">
      <c r="A958" s="108">
        <v>51722</v>
      </c>
      <c r="B958" s="109" t="s">
        <v>1894</v>
      </c>
      <c r="C958" s="232" t="s">
        <v>1895</v>
      </c>
      <c r="D958" s="140">
        <v>0</v>
      </c>
      <c r="E958" s="140">
        <v>0</v>
      </c>
      <c r="F958" s="163" t="str">
        <f t="shared" si="169"/>
        <v>-</v>
      </c>
    </row>
    <row r="959" ht="12.75" customHeight="1" spans="1:6">
      <c r="A959" s="108">
        <v>51731</v>
      </c>
      <c r="B959" s="109" t="s">
        <v>1896</v>
      </c>
      <c r="C959" s="232" t="s">
        <v>1897</v>
      </c>
      <c r="D959" s="140">
        <v>0</v>
      </c>
      <c r="E959" s="140">
        <v>0</v>
      </c>
      <c r="F959" s="163" t="str">
        <f t="shared" si="169"/>
        <v>-</v>
      </c>
    </row>
    <row r="960" ht="12.75" customHeight="1" spans="1:6">
      <c r="A960" s="108">
        <v>51732</v>
      </c>
      <c r="B960" s="109" t="s">
        <v>1898</v>
      </c>
      <c r="C960" s="232" t="s">
        <v>1899</v>
      </c>
      <c r="D960" s="140">
        <v>0</v>
      </c>
      <c r="E960" s="140">
        <v>0</v>
      </c>
      <c r="F960" s="163" t="str">
        <f t="shared" si="169"/>
        <v>-</v>
      </c>
    </row>
    <row r="961" ht="12.75" customHeight="1" spans="1:6">
      <c r="A961" s="108">
        <v>51741</v>
      </c>
      <c r="B961" s="109" t="s">
        <v>1900</v>
      </c>
      <c r="C961" s="232" t="s">
        <v>1901</v>
      </c>
      <c r="D961" s="140">
        <v>0</v>
      </c>
      <c r="E961" s="140">
        <v>0</v>
      </c>
      <c r="F961" s="163" t="str">
        <f t="shared" si="169"/>
        <v>-</v>
      </c>
    </row>
    <row r="962" ht="12.75" customHeight="1" spans="1:6">
      <c r="A962" s="108">
        <v>51742</v>
      </c>
      <c r="B962" s="109" t="s">
        <v>1902</v>
      </c>
      <c r="C962" s="232" t="s">
        <v>1903</v>
      </c>
      <c r="D962" s="140">
        <v>0</v>
      </c>
      <c r="E962" s="140">
        <v>0</v>
      </c>
      <c r="F962" s="163" t="str">
        <f t="shared" si="169"/>
        <v>-</v>
      </c>
    </row>
    <row r="963" ht="12.75" customHeight="1" spans="1:6">
      <c r="A963" s="108">
        <v>51751</v>
      </c>
      <c r="B963" s="109" t="s">
        <v>1904</v>
      </c>
      <c r="C963" s="232" t="s">
        <v>1905</v>
      </c>
      <c r="D963" s="140">
        <v>0</v>
      </c>
      <c r="E963" s="140">
        <v>0</v>
      </c>
      <c r="F963" s="163" t="str">
        <f t="shared" si="169"/>
        <v>-</v>
      </c>
    </row>
    <row r="964" ht="12.75" customHeight="1" spans="1:6">
      <c r="A964" s="108">
        <v>51752</v>
      </c>
      <c r="B964" s="109" t="s">
        <v>1906</v>
      </c>
      <c r="C964" s="232" t="s">
        <v>1907</v>
      </c>
      <c r="D964" s="140">
        <v>0</v>
      </c>
      <c r="E964" s="140">
        <v>0</v>
      </c>
      <c r="F964" s="163" t="str">
        <f t="shared" si="169"/>
        <v>-</v>
      </c>
    </row>
    <row r="965" ht="24" spans="1:6">
      <c r="A965" s="108">
        <v>51761</v>
      </c>
      <c r="B965" s="111" t="s">
        <v>1908</v>
      </c>
      <c r="C965" s="232" t="s">
        <v>1909</v>
      </c>
      <c r="D965" s="140">
        <v>0</v>
      </c>
      <c r="E965" s="140">
        <v>0</v>
      </c>
      <c r="F965" s="163" t="str">
        <f t="shared" si="169"/>
        <v>-</v>
      </c>
    </row>
    <row r="966" ht="24" spans="1:6">
      <c r="A966" s="110">
        <v>51762</v>
      </c>
      <c r="B966" s="111" t="s">
        <v>1910</v>
      </c>
      <c r="C966" s="233" t="s">
        <v>1911</v>
      </c>
      <c r="D966" s="141">
        <v>0</v>
      </c>
      <c r="E966" s="141">
        <v>0</v>
      </c>
      <c r="F966" s="195" t="str">
        <f t="shared" si="169"/>
        <v>-</v>
      </c>
    </row>
    <row r="967" ht="12.75" spans="1:6">
      <c r="A967" s="110">
        <v>51771</v>
      </c>
      <c r="B967" s="111" t="s">
        <v>1912</v>
      </c>
      <c r="C967" s="233" t="s">
        <v>1913</v>
      </c>
      <c r="D967" s="141">
        <v>0</v>
      </c>
      <c r="E967" s="141">
        <v>0</v>
      </c>
      <c r="F967" s="195" t="str">
        <f t="shared" si="169"/>
        <v>-</v>
      </c>
    </row>
    <row r="968" ht="12.75" spans="1:6">
      <c r="A968" s="110">
        <v>51772</v>
      </c>
      <c r="B968" s="111" t="s">
        <v>1914</v>
      </c>
      <c r="C968" s="233" t="s">
        <v>1915</v>
      </c>
      <c r="D968" s="141">
        <v>0</v>
      </c>
      <c r="E968" s="141">
        <v>0</v>
      </c>
      <c r="F968" s="195" t="str">
        <f t="shared" si="169"/>
        <v>-</v>
      </c>
    </row>
    <row r="969" ht="24" spans="1:6">
      <c r="A969" s="110">
        <v>54132</v>
      </c>
      <c r="B969" s="111" t="s">
        <v>1916</v>
      </c>
      <c r="C969" s="233" t="s">
        <v>1917</v>
      </c>
      <c r="D969" s="141">
        <v>0</v>
      </c>
      <c r="E969" s="141">
        <v>0</v>
      </c>
      <c r="F969" s="195" t="str">
        <f t="shared" si="169"/>
        <v>-</v>
      </c>
    </row>
    <row r="970" ht="24" spans="1:6">
      <c r="A970" s="108">
        <v>54142</v>
      </c>
      <c r="B970" s="111" t="s">
        <v>1918</v>
      </c>
      <c r="C970" s="232" t="s">
        <v>1919</v>
      </c>
      <c r="D970" s="140">
        <v>0</v>
      </c>
      <c r="E970" s="140">
        <v>0</v>
      </c>
      <c r="F970" s="163" t="str">
        <f t="shared" si="169"/>
        <v>-</v>
      </c>
    </row>
    <row r="971" ht="12.75" customHeight="1" spans="1:6">
      <c r="A971" s="108">
        <v>54152</v>
      </c>
      <c r="B971" s="111" t="s">
        <v>1920</v>
      </c>
      <c r="C971" s="232" t="s">
        <v>1921</v>
      </c>
      <c r="D971" s="140">
        <v>0</v>
      </c>
      <c r="E971" s="140">
        <v>0</v>
      </c>
      <c r="F971" s="163" t="str">
        <f t="shared" si="169"/>
        <v>-</v>
      </c>
    </row>
    <row r="972" ht="24" spans="1:6">
      <c r="A972" s="108">
        <v>54162</v>
      </c>
      <c r="B972" s="111" t="s">
        <v>1922</v>
      </c>
      <c r="C972" s="232" t="s">
        <v>1923</v>
      </c>
      <c r="D972" s="140">
        <v>0</v>
      </c>
      <c r="E972" s="140">
        <v>0</v>
      </c>
      <c r="F972" s="163" t="str">
        <f t="shared" si="169"/>
        <v>-</v>
      </c>
    </row>
    <row r="973" ht="24" spans="1:6">
      <c r="A973" s="108">
        <v>54221</v>
      </c>
      <c r="B973" s="197" t="s">
        <v>1924</v>
      </c>
      <c r="C973" s="232" t="s">
        <v>1925</v>
      </c>
      <c r="D973" s="140">
        <v>0</v>
      </c>
      <c r="E973" s="140">
        <v>0</v>
      </c>
      <c r="F973" s="163" t="str">
        <f t="shared" si="169"/>
        <v>-</v>
      </c>
    </row>
    <row r="974" ht="24" spans="1:6">
      <c r="A974" s="110">
        <v>54222</v>
      </c>
      <c r="B974" s="197" t="s">
        <v>1926</v>
      </c>
      <c r="C974" s="233" t="s">
        <v>1927</v>
      </c>
      <c r="D974" s="141">
        <v>0</v>
      </c>
      <c r="E974" s="141">
        <v>0</v>
      </c>
      <c r="F974" s="195" t="str">
        <f t="shared" si="169"/>
        <v>-</v>
      </c>
    </row>
    <row r="975" ht="24" spans="1:6">
      <c r="A975" s="110" t="s">
        <v>1928</v>
      </c>
      <c r="B975" s="111" t="s">
        <v>1929</v>
      </c>
      <c r="C975" s="233" t="s">
        <v>1928</v>
      </c>
      <c r="D975" s="141">
        <v>0</v>
      </c>
      <c r="E975" s="141">
        <v>0</v>
      </c>
      <c r="F975" s="195" t="str">
        <f t="shared" si="169"/>
        <v>-</v>
      </c>
    </row>
    <row r="976" ht="24" spans="1:6">
      <c r="A976" s="110">
        <v>54232</v>
      </c>
      <c r="B976" s="197" t="s">
        <v>1930</v>
      </c>
      <c r="C976" s="233" t="s">
        <v>1931</v>
      </c>
      <c r="D976" s="141">
        <v>0</v>
      </c>
      <c r="E976" s="141">
        <v>0</v>
      </c>
      <c r="F976" s="195" t="str">
        <f t="shared" si="169"/>
        <v>-</v>
      </c>
    </row>
    <row r="977" ht="24" spans="1:6">
      <c r="A977" s="110">
        <v>54242</v>
      </c>
      <c r="B977" s="111" t="s">
        <v>1932</v>
      </c>
      <c r="C977" s="233" t="s">
        <v>1933</v>
      </c>
      <c r="D977" s="141">
        <v>0</v>
      </c>
      <c r="E977" s="141">
        <v>0</v>
      </c>
      <c r="F977" s="195" t="str">
        <f t="shared" si="169"/>
        <v>-</v>
      </c>
    </row>
    <row r="978" ht="24" spans="1:6">
      <c r="A978" s="110" t="s">
        <v>1934</v>
      </c>
      <c r="B978" s="111" t="s">
        <v>1935</v>
      </c>
      <c r="C978" s="233" t="s">
        <v>1934</v>
      </c>
      <c r="D978" s="141">
        <v>0</v>
      </c>
      <c r="E978" s="141">
        <v>0</v>
      </c>
      <c r="F978" s="195" t="str">
        <f t="shared" si="169"/>
        <v>-</v>
      </c>
    </row>
    <row r="979" ht="24" spans="1:6">
      <c r="A979" s="110">
        <v>54312</v>
      </c>
      <c r="B979" s="197" t="s">
        <v>1936</v>
      </c>
      <c r="C979" s="233" t="s">
        <v>1937</v>
      </c>
      <c r="D979" s="141">
        <v>0</v>
      </c>
      <c r="E979" s="141">
        <v>0</v>
      </c>
      <c r="F979" s="195" t="str">
        <f t="shared" si="169"/>
        <v>-</v>
      </c>
    </row>
    <row r="980" ht="24" spans="1:6">
      <c r="A980" s="110">
        <v>54431</v>
      </c>
      <c r="B980" s="111" t="s">
        <v>1938</v>
      </c>
      <c r="C980" s="233" t="s">
        <v>1939</v>
      </c>
      <c r="D980" s="141">
        <v>0</v>
      </c>
      <c r="E980" s="141">
        <v>0</v>
      </c>
      <c r="F980" s="195" t="str">
        <f t="shared" si="169"/>
        <v>-</v>
      </c>
    </row>
    <row r="981" ht="24" spans="1:6">
      <c r="A981" s="110">
        <v>54432</v>
      </c>
      <c r="B981" s="111" t="s">
        <v>1940</v>
      </c>
      <c r="C981" s="233" t="s">
        <v>1941</v>
      </c>
      <c r="D981" s="141">
        <v>0</v>
      </c>
      <c r="E981" s="141">
        <v>0</v>
      </c>
      <c r="F981" s="195" t="str">
        <f t="shared" si="169"/>
        <v>-</v>
      </c>
    </row>
    <row r="982" ht="24" spans="1:6">
      <c r="A982" s="110" t="s">
        <v>1942</v>
      </c>
      <c r="B982" s="111" t="s">
        <v>1943</v>
      </c>
      <c r="C982" s="233" t="s">
        <v>1942</v>
      </c>
      <c r="D982" s="141">
        <v>0</v>
      </c>
      <c r="E982" s="141">
        <v>0</v>
      </c>
      <c r="F982" s="195" t="str">
        <f t="shared" si="169"/>
        <v>-</v>
      </c>
    </row>
    <row r="983" ht="24" spans="1:6">
      <c r="A983" s="110">
        <v>54442</v>
      </c>
      <c r="B983" s="111" t="s">
        <v>1944</v>
      </c>
      <c r="C983" s="233" t="s">
        <v>1945</v>
      </c>
      <c r="D983" s="141">
        <v>0</v>
      </c>
      <c r="E983" s="141">
        <v>0</v>
      </c>
      <c r="F983" s="195" t="str">
        <f t="shared" si="169"/>
        <v>-</v>
      </c>
    </row>
    <row r="984" ht="24" spans="1:6">
      <c r="A984" s="110">
        <v>54452</v>
      </c>
      <c r="B984" s="111" t="s">
        <v>1946</v>
      </c>
      <c r="C984" s="233" t="s">
        <v>1947</v>
      </c>
      <c r="D984" s="141">
        <v>0</v>
      </c>
      <c r="E984" s="141">
        <v>0</v>
      </c>
      <c r="F984" s="195" t="str">
        <f t="shared" si="169"/>
        <v>-</v>
      </c>
    </row>
    <row r="985" ht="24" spans="1:6">
      <c r="A985" s="110" t="s">
        <v>1948</v>
      </c>
      <c r="B985" s="111" t="s">
        <v>1949</v>
      </c>
      <c r="C985" s="233" t="s">
        <v>1948</v>
      </c>
      <c r="D985" s="141">
        <v>0</v>
      </c>
      <c r="E985" s="141"/>
      <c r="F985" s="195" t="str">
        <f t="shared" si="169"/>
        <v>-</v>
      </c>
    </row>
    <row r="986" ht="24" spans="1:6">
      <c r="A986" s="110">
        <v>54461</v>
      </c>
      <c r="B986" s="111" t="s">
        <v>1950</v>
      </c>
      <c r="C986" s="233" t="s">
        <v>1951</v>
      </c>
      <c r="D986" s="141">
        <v>0</v>
      </c>
      <c r="E986" s="141"/>
      <c r="F986" s="195" t="str">
        <f t="shared" si="169"/>
        <v>-</v>
      </c>
    </row>
    <row r="987" ht="24" spans="1:6">
      <c r="A987" s="110">
        <v>54462</v>
      </c>
      <c r="B987" s="111" t="s">
        <v>1952</v>
      </c>
      <c r="C987" s="233" t="s">
        <v>1953</v>
      </c>
      <c r="D987" s="141">
        <v>0</v>
      </c>
      <c r="E987" s="141">
        <v>0</v>
      </c>
      <c r="F987" s="195" t="str">
        <f t="shared" si="169"/>
        <v>-</v>
      </c>
    </row>
    <row r="988" ht="12.75" spans="1:6">
      <c r="A988" s="110" t="s">
        <v>1954</v>
      </c>
      <c r="B988" s="111" t="s">
        <v>1955</v>
      </c>
      <c r="C988" s="233" t="s">
        <v>1954</v>
      </c>
      <c r="D988" s="141">
        <v>0</v>
      </c>
      <c r="E988" s="141">
        <v>0</v>
      </c>
      <c r="F988" s="195" t="str">
        <f t="shared" si="169"/>
        <v>-</v>
      </c>
    </row>
    <row r="989" ht="24" spans="1:6">
      <c r="A989" s="110">
        <v>54472</v>
      </c>
      <c r="B989" s="197" t="s">
        <v>1956</v>
      </c>
      <c r="C989" s="233" t="s">
        <v>1957</v>
      </c>
      <c r="D989" s="141">
        <v>0</v>
      </c>
      <c r="E989" s="141">
        <v>0</v>
      </c>
      <c r="F989" s="195" t="str">
        <f t="shared" si="169"/>
        <v>-</v>
      </c>
    </row>
    <row r="990" ht="24" spans="1:6">
      <c r="A990" s="110">
        <v>54482</v>
      </c>
      <c r="B990" s="197" t="s">
        <v>1958</v>
      </c>
      <c r="C990" s="233" t="s">
        <v>1959</v>
      </c>
      <c r="D990" s="141">
        <v>0</v>
      </c>
      <c r="E990" s="141">
        <v>0</v>
      </c>
      <c r="F990" s="195" t="str">
        <f t="shared" si="169"/>
        <v>-</v>
      </c>
    </row>
    <row r="991" ht="24" spans="1:6">
      <c r="A991" s="110" t="s">
        <v>1960</v>
      </c>
      <c r="B991" s="197" t="s">
        <v>1961</v>
      </c>
      <c r="C991" s="233" t="s">
        <v>1960</v>
      </c>
      <c r="D991" s="141">
        <v>0</v>
      </c>
      <c r="E991" s="141">
        <v>0</v>
      </c>
      <c r="F991" s="195" t="str">
        <f t="shared" si="169"/>
        <v>-</v>
      </c>
    </row>
    <row r="992" ht="24" spans="1:6">
      <c r="A992" s="110">
        <v>54532</v>
      </c>
      <c r="B992" s="111" t="s">
        <v>1962</v>
      </c>
      <c r="C992" s="233" t="s">
        <v>1963</v>
      </c>
      <c r="D992" s="141">
        <v>0</v>
      </c>
      <c r="E992" s="141">
        <v>0</v>
      </c>
      <c r="F992" s="195" t="str">
        <f t="shared" si="169"/>
        <v>-</v>
      </c>
    </row>
    <row r="993" ht="12.75" customHeight="1" spans="1:6">
      <c r="A993" s="110">
        <v>54542</v>
      </c>
      <c r="B993" s="111" t="s">
        <v>1964</v>
      </c>
      <c r="C993" s="233" t="s">
        <v>1965</v>
      </c>
      <c r="D993" s="141">
        <v>0</v>
      </c>
      <c r="E993" s="141">
        <v>0</v>
      </c>
      <c r="F993" s="195" t="str">
        <f t="shared" si="169"/>
        <v>-</v>
      </c>
    </row>
    <row r="994" ht="24" spans="1:6">
      <c r="A994" s="110">
        <v>54552</v>
      </c>
      <c r="B994" s="111" t="s">
        <v>1966</v>
      </c>
      <c r="C994" s="233" t="s">
        <v>1967</v>
      </c>
      <c r="D994" s="141">
        <v>0</v>
      </c>
      <c r="E994" s="141">
        <v>0</v>
      </c>
      <c r="F994" s="195" t="str">
        <f t="shared" si="169"/>
        <v>-</v>
      </c>
    </row>
    <row r="995" ht="12.75" customHeight="1" spans="1:6">
      <c r="A995" s="110">
        <v>54711</v>
      </c>
      <c r="B995" s="111" t="s">
        <v>1968</v>
      </c>
      <c r="C995" s="233" t="s">
        <v>1969</v>
      </c>
      <c r="D995" s="141">
        <v>0</v>
      </c>
      <c r="E995" s="141">
        <v>0</v>
      </c>
      <c r="F995" s="195" t="str">
        <f t="shared" si="169"/>
        <v>-</v>
      </c>
    </row>
    <row r="996" ht="12.75" customHeight="1" spans="1:6">
      <c r="A996" s="110">
        <v>54712</v>
      </c>
      <c r="B996" s="111" t="s">
        <v>1970</v>
      </c>
      <c r="C996" s="233" t="s">
        <v>1971</v>
      </c>
      <c r="D996" s="141">
        <v>0</v>
      </c>
      <c r="E996" s="141">
        <v>0</v>
      </c>
      <c r="F996" s="195" t="str">
        <f t="shared" si="169"/>
        <v>-</v>
      </c>
    </row>
    <row r="997" ht="12.75" customHeight="1" spans="1:6">
      <c r="A997" s="110">
        <v>54721</v>
      </c>
      <c r="B997" s="111" t="s">
        <v>1972</v>
      </c>
      <c r="C997" s="233" t="s">
        <v>1973</v>
      </c>
      <c r="D997" s="141">
        <v>0</v>
      </c>
      <c r="E997" s="141">
        <v>0</v>
      </c>
      <c r="F997" s="195" t="str">
        <f t="shared" si="169"/>
        <v>-</v>
      </c>
    </row>
    <row r="998" ht="12.75" customHeight="1" spans="1:6">
      <c r="A998" s="110">
        <v>54722</v>
      </c>
      <c r="B998" s="111" t="s">
        <v>1974</v>
      </c>
      <c r="C998" s="233" t="s">
        <v>1975</v>
      </c>
      <c r="D998" s="141">
        <v>0</v>
      </c>
      <c r="E998" s="141">
        <v>0</v>
      </c>
      <c r="F998" s="195" t="str">
        <f t="shared" si="169"/>
        <v>-</v>
      </c>
    </row>
    <row r="999" ht="12.75" customHeight="1" spans="1:6">
      <c r="A999" s="110">
        <v>54731</v>
      </c>
      <c r="B999" s="111" t="s">
        <v>1976</v>
      </c>
      <c r="C999" s="233" t="s">
        <v>1977</v>
      </c>
      <c r="D999" s="141">
        <v>0</v>
      </c>
      <c r="E999" s="141">
        <v>0</v>
      </c>
      <c r="F999" s="195" t="str">
        <f t="shared" si="169"/>
        <v>-</v>
      </c>
    </row>
    <row r="1000" ht="12.75" customHeight="1" spans="1:6">
      <c r="A1000" s="110">
        <v>54732</v>
      </c>
      <c r="B1000" s="111" t="s">
        <v>1978</v>
      </c>
      <c r="C1000" s="233" t="s">
        <v>1979</v>
      </c>
      <c r="D1000" s="141">
        <v>0</v>
      </c>
      <c r="E1000" s="141">
        <v>0</v>
      </c>
      <c r="F1000" s="195" t="str">
        <f t="shared" si="169"/>
        <v>-</v>
      </c>
    </row>
    <row r="1001" ht="12.75" customHeight="1" spans="1:6">
      <c r="A1001" s="110">
        <v>54741</v>
      </c>
      <c r="B1001" s="111" t="s">
        <v>1980</v>
      </c>
      <c r="C1001" s="233" t="s">
        <v>1981</v>
      </c>
      <c r="D1001" s="141">
        <v>0</v>
      </c>
      <c r="E1001" s="141">
        <v>0</v>
      </c>
      <c r="F1001" s="195" t="str">
        <f t="shared" si="169"/>
        <v>-</v>
      </c>
    </row>
    <row r="1002" ht="12.75" customHeight="1" spans="1:6">
      <c r="A1002" s="110">
        <v>54742</v>
      </c>
      <c r="B1002" s="111" t="s">
        <v>1982</v>
      </c>
      <c r="C1002" s="233" t="s">
        <v>1983</v>
      </c>
      <c r="D1002" s="141">
        <v>0</v>
      </c>
      <c r="E1002" s="141">
        <v>0</v>
      </c>
      <c r="F1002" s="195" t="str">
        <f t="shared" si="169"/>
        <v>-</v>
      </c>
    </row>
    <row r="1003" ht="24" spans="1:6">
      <c r="A1003" s="110">
        <v>54751</v>
      </c>
      <c r="B1003" s="111" t="s">
        <v>1984</v>
      </c>
      <c r="C1003" s="233" t="s">
        <v>1985</v>
      </c>
      <c r="D1003" s="141">
        <v>0</v>
      </c>
      <c r="E1003" s="141">
        <v>0</v>
      </c>
      <c r="F1003" s="195" t="str">
        <f t="shared" si="169"/>
        <v>-</v>
      </c>
    </row>
    <row r="1004" ht="24" spans="1:6">
      <c r="A1004" s="110">
        <v>54752</v>
      </c>
      <c r="B1004" s="111" t="s">
        <v>1986</v>
      </c>
      <c r="C1004" s="233" t="s">
        <v>1987</v>
      </c>
      <c r="D1004" s="141">
        <v>0</v>
      </c>
      <c r="E1004" s="141">
        <v>0</v>
      </c>
      <c r="F1004" s="195" t="str">
        <f t="shared" si="169"/>
        <v>-</v>
      </c>
    </row>
    <row r="1005" ht="24" spans="1:6">
      <c r="A1005" s="110">
        <v>54761</v>
      </c>
      <c r="B1005" s="111" t="s">
        <v>1988</v>
      </c>
      <c r="C1005" s="233" t="s">
        <v>1989</v>
      </c>
      <c r="D1005" s="141">
        <v>0</v>
      </c>
      <c r="E1005" s="141">
        <v>0</v>
      </c>
      <c r="F1005" s="195" t="str">
        <f t="shared" si="169"/>
        <v>-</v>
      </c>
    </row>
    <row r="1006" ht="24" spans="1:6">
      <c r="A1006" s="110">
        <v>54762</v>
      </c>
      <c r="B1006" s="111" t="s">
        <v>1990</v>
      </c>
      <c r="C1006" s="233" t="s">
        <v>1991</v>
      </c>
      <c r="D1006" s="141">
        <v>0</v>
      </c>
      <c r="E1006" s="141">
        <v>0</v>
      </c>
      <c r="F1006" s="195" t="str">
        <f t="shared" si="169"/>
        <v>-</v>
      </c>
    </row>
    <row r="1007" ht="24" spans="1:6">
      <c r="A1007" s="110">
        <v>54771</v>
      </c>
      <c r="B1007" s="111" t="s">
        <v>1992</v>
      </c>
      <c r="C1007" s="233" t="s">
        <v>1993</v>
      </c>
      <c r="D1007" s="141">
        <v>0</v>
      </c>
      <c r="E1007" s="141">
        <v>0</v>
      </c>
      <c r="F1007" s="195" t="str">
        <f t="shared" ref="F1007:F1009" si="172">IF(D1007&lt;&gt;0,IF(E1007/D1007&gt;=100,"&gt;&gt;100",E1007/D1007*100),"-")</f>
        <v>-</v>
      </c>
    </row>
    <row r="1008" ht="24" spans="1:6">
      <c r="A1008" s="110">
        <v>54772</v>
      </c>
      <c r="B1008" s="111" t="s">
        <v>1994</v>
      </c>
      <c r="C1008" s="233" t="s">
        <v>1995</v>
      </c>
      <c r="D1008" s="141">
        <v>0</v>
      </c>
      <c r="E1008" s="141">
        <v>0</v>
      </c>
      <c r="F1008" s="195" t="str">
        <f t="shared" si="172"/>
        <v>-</v>
      </c>
    </row>
    <row r="1009" ht="24" spans="1:6">
      <c r="A1009" s="116">
        <v>55312</v>
      </c>
      <c r="B1009" s="111" t="s">
        <v>1996</v>
      </c>
      <c r="C1009" s="242" t="s">
        <v>1997</v>
      </c>
      <c r="D1009" s="204">
        <v>0</v>
      </c>
      <c r="E1009" s="204">
        <v>0</v>
      </c>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36" spans="1:6">
      <c r="A1012" s="252" t="s">
        <v>2001</v>
      </c>
      <c r="B1012" s="253" t="s">
        <v>2002</v>
      </c>
      <c r="C1012" s="254" t="s">
        <v>2003</v>
      </c>
      <c r="D1012" s="255">
        <v>0</v>
      </c>
      <c r="E1012" s="255">
        <v>0</v>
      </c>
      <c r="F1012" s="195" t="str">
        <f t="shared" ref="F1012:F1019" si="173">IF(D1012&lt;&gt;0,IF(E1012/D1012&gt;=100,"&gt;&gt;100",E1012/D1012*100),"-")</f>
        <v>-</v>
      </c>
    </row>
    <row r="1013" ht="24" spans="1:6">
      <c r="A1013" s="110" t="s">
        <v>2004</v>
      </c>
      <c r="B1013" s="111" t="s">
        <v>2005</v>
      </c>
      <c r="C1013" s="233" t="s">
        <v>2004</v>
      </c>
      <c r="D1013" s="113">
        <v>0</v>
      </c>
      <c r="E1013" s="113">
        <v>0</v>
      </c>
      <c r="F1013" s="195" t="str">
        <f t="shared" si="173"/>
        <v>-</v>
      </c>
    </row>
    <row r="1014" ht="24" spans="1:6">
      <c r="A1014" s="110" t="s">
        <v>2006</v>
      </c>
      <c r="B1014" s="111" t="s">
        <v>2007</v>
      </c>
      <c r="C1014" s="233" t="s">
        <v>2006</v>
      </c>
      <c r="D1014" s="113">
        <v>0</v>
      </c>
      <c r="E1014" s="113">
        <v>0</v>
      </c>
      <c r="F1014" s="195" t="str">
        <f t="shared" si="173"/>
        <v>-</v>
      </c>
    </row>
    <row r="1015" ht="24" spans="1:6">
      <c r="A1015" s="110">
        <v>26454</v>
      </c>
      <c r="B1015" s="111" t="s">
        <v>2008</v>
      </c>
      <c r="C1015" s="233" t="s">
        <v>2009</v>
      </c>
      <c r="D1015" s="113">
        <v>0</v>
      </c>
      <c r="E1015" s="113">
        <v>0</v>
      </c>
      <c r="F1015" s="195" t="str">
        <f t="shared" si="173"/>
        <v>-</v>
      </c>
    </row>
    <row r="1016" ht="12.75" customHeight="1" spans="1:6">
      <c r="A1016" s="110" t="s">
        <v>2010</v>
      </c>
      <c r="B1016" s="111" t="s">
        <v>2011</v>
      </c>
      <c r="C1016" s="233" t="s">
        <v>2010</v>
      </c>
      <c r="D1016" s="113">
        <v>0</v>
      </c>
      <c r="E1016" s="113">
        <v>0</v>
      </c>
      <c r="F1016" s="195" t="str">
        <f t="shared" si="173"/>
        <v>-</v>
      </c>
    </row>
    <row r="1017" ht="36" spans="1:6">
      <c r="A1017" s="110" t="s">
        <v>2012</v>
      </c>
      <c r="B1017" s="111" t="s">
        <v>2013</v>
      </c>
      <c r="C1017" s="233" t="s">
        <v>2014</v>
      </c>
      <c r="D1017" s="113">
        <v>0</v>
      </c>
      <c r="E1017" s="113">
        <v>0</v>
      </c>
      <c r="F1017" s="195" t="str">
        <f t="shared" si="173"/>
        <v>-</v>
      </c>
    </row>
    <row r="1018" ht="12.75" customHeight="1" spans="1:6">
      <c r="A1018" s="110" t="s">
        <v>2015</v>
      </c>
      <c r="B1018" s="111" t="s">
        <v>2016</v>
      </c>
      <c r="C1018" s="233" t="s">
        <v>2015</v>
      </c>
      <c r="D1018" s="113">
        <v>0</v>
      </c>
      <c r="E1018" s="113">
        <v>0</v>
      </c>
      <c r="F1018" s="195" t="str">
        <f t="shared" si="173"/>
        <v>-</v>
      </c>
    </row>
    <row r="1019" ht="24" spans="1:6">
      <c r="A1019" s="116">
        <v>26534</v>
      </c>
      <c r="B1019" s="117" t="s">
        <v>2017</v>
      </c>
      <c r="C1019" s="242" t="s">
        <v>2018</v>
      </c>
      <c r="D1019" s="119">
        <v>0</v>
      </c>
      <c r="E1019" s="119">
        <v>0</v>
      </c>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53" workbookViewId="0">
      <selection activeCell="D294" sqref="D294"/>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16384" width="14.4285714285714" style="175" customWidth="1"/>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237085.95</v>
      </c>
      <c r="E6" s="192">
        <f t="shared" si="0"/>
        <v>242679.08</v>
      </c>
      <c r="F6" s="193">
        <f t="shared" ref="F6:F298" si="1">IF(D6&gt;0,IF(E6/D6&gt;=100,"&gt;&gt;100",E6/D6*100),"-")</f>
        <v>102.359114911702</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181419.46</v>
      </c>
      <c r="E7" s="194">
        <f t="shared" si="2"/>
        <v>182454.94</v>
      </c>
      <c r="F7" s="195">
        <f t="shared" si="1"/>
        <v>100.570765671996</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52430.5</v>
      </c>
      <c r="E8" s="194">
        <f>E9+E10-E11</f>
        <v>52430.5</v>
      </c>
      <c r="F8" s="195">
        <f t="shared" si="1"/>
        <v>100</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52430.5</v>
      </c>
      <c r="E9" s="141">
        <v>52430.5</v>
      </c>
      <c r="F9" s="195">
        <f t="shared" si="1"/>
        <v>100</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v>0</v>
      </c>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v>0</v>
      </c>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126651.46</v>
      </c>
      <c r="E12" s="194">
        <f t="shared" si="3"/>
        <v>127686.94</v>
      </c>
      <c r="F12" s="195">
        <f t="shared" si="1"/>
        <v>100.817582363441</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73001.77</v>
      </c>
      <c r="E13" s="194">
        <f t="shared" si="4"/>
        <v>70484.9</v>
      </c>
      <c r="F13" s="195">
        <f t="shared" si="1"/>
        <v>96.5523164712308</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v>0</v>
      </c>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151449.96</v>
      </c>
      <c r="E15" s="141">
        <v>151449.96</v>
      </c>
      <c r="F15" s="195">
        <f t="shared" si="1"/>
        <v>100</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v>0</v>
      </c>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0</v>
      </c>
      <c r="E17" s="141">
        <v>0</v>
      </c>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78448.19</v>
      </c>
      <c r="E18" s="141">
        <v>80965.06</v>
      </c>
      <c r="F18" s="195">
        <f t="shared" si="1"/>
        <v>103.208321313723</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12963.04</v>
      </c>
      <c r="E19" s="194">
        <f t="shared" si="5"/>
        <v>11270.99</v>
      </c>
      <c r="F19" s="195">
        <f t="shared" si="1"/>
        <v>86.9471204285415</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66964.31</v>
      </c>
      <c r="E20" s="141">
        <v>66964.31</v>
      </c>
      <c r="F20" s="195">
        <f t="shared" si="1"/>
        <v>100</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4506.38</v>
      </c>
      <c r="E21" s="141">
        <v>4506.38</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12703.39</v>
      </c>
      <c r="E22" s="141">
        <v>12703.39</v>
      </c>
      <c r="F22" s="195">
        <f t="shared" si="1"/>
        <v>100</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353.8</v>
      </c>
      <c r="E23" s="141">
        <v>353.8</v>
      </c>
      <c r="F23" s="195">
        <f t="shared" si="1"/>
        <v>100</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0</v>
      </c>
      <c r="E24" s="141">
        <v>0</v>
      </c>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1732.2</v>
      </c>
      <c r="E25" s="141">
        <v>1732.2</v>
      </c>
      <c r="F25" s="195">
        <f t="shared" si="1"/>
        <v>100</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13714.62</v>
      </c>
      <c r="E26" s="141">
        <v>13714.62</v>
      </c>
      <c r="F26" s="195">
        <f t="shared" si="1"/>
        <v>100</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v>0</v>
      </c>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87011.66</v>
      </c>
      <c r="E28" s="141">
        <v>88703.71</v>
      </c>
      <c r="F28" s="195">
        <f t="shared" si="1"/>
        <v>101.944624433093</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0</v>
      </c>
      <c r="E30" s="141">
        <v>0</v>
      </c>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v>0</v>
      </c>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v>0</v>
      </c>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v>0</v>
      </c>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0</v>
      </c>
      <c r="E34" s="141">
        <v>0</v>
      </c>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40270.35</v>
      </c>
      <c r="E35" s="194">
        <f t="shared" si="7"/>
        <v>45514.75</v>
      </c>
      <c r="F35" s="195">
        <f t="shared" si="1"/>
        <v>113.022980927655</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43765.48</v>
      </c>
      <c r="E36" s="141">
        <v>49009.88</v>
      </c>
      <c r="F36" s="195">
        <f t="shared" si="1"/>
        <v>111.982960086351</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v>0</v>
      </c>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v>0</v>
      </c>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v>0</v>
      </c>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3495.13</v>
      </c>
      <c r="E40" s="141">
        <v>3495.13</v>
      </c>
      <c r="F40" s="195">
        <f t="shared" si="1"/>
        <v>100</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v>0</v>
      </c>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v>0</v>
      </c>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v>0</v>
      </c>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416.3</v>
      </c>
      <c r="E45" s="194">
        <f t="shared" si="9"/>
        <v>416.3</v>
      </c>
      <c r="F45" s="195">
        <f t="shared" si="1"/>
        <v>100</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v>0</v>
      </c>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1073.94</v>
      </c>
      <c r="E47" s="141">
        <v>1073.94</v>
      </c>
      <c r="F47" s="195">
        <f t="shared" si="1"/>
        <v>100</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v>0</v>
      </c>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v>0</v>
      </c>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657.64</v>
      </c>
      <c r="E50" s="141">
        <v>657.64</v>
      </c>
      <c r="F50" s="195">
        <f t="shared" si="1"/>
        <v>100</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v>0</v>
      </c>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v>0</v>
      </c>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12335.67</v>
      </c>
      <c r="E54" s="141">
        <v>12425.67</v>
      </c>
      <c r="F54" s="195">
        <f t="shared" si="1"/>
        <v>100.729591501718</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12335.67</v>
      </c>
      <c r="E55" s="141">
        <v>12425.67</v>
      </c>
      <c r="F55" s="195">
        <f t="shared" si="1"/>
        <v>100.729591501718</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2337.5</v>
      </c>
      <c r="E56" s="194">
        <f t="shared" si="11"/>
        <v>2337.5</v>
      </c>
      <c r="F56" s="195">
        <f t="shared" si="1"/>
        <v>100</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v>0</v>
      </c>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2337.5</v>
      </c>
      <c r="E58" s="141">
        <v>2337.5</v>
      </c>
      <c r="F58" s="195">
        <f t="shared" si="1"/>
        <v>100</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v>0</v>
      </c>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v>0</v>
      </c>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v>0</v>
      </c>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v>0</v>
      </c>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v>0</v>
      </c>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v>0</v>
      </c>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v>0</v>
      </c>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v>0</v>
      </c>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c r="E68" s="141">
        <v>0</v>
      </c>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55666.49</v>
      </c>
      <c r="E69" s="194">
        <f>E70+E82+E88+E119+E135+E147+E165+E171</f>
        <v>60224.14</v>
      </c>
      <c r="F69" s="195">
        <f t="shared" si="1"/>
        <v>108.187421193612</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6169.63</v>
      </c>
      <c r="E70" s="194">
        <f t="shared" si="12"/>
        <v>5800.21</v>
      </c>
      <c r="F70" s="195">
        <f t="shared" si="1"/>
        <v>94.0122827462911</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6169.63</v>
      </c>
      <c r="E71" s="194">
        <f t="shared" si="13"/>
        <v>5800.21</v>
      </c>
      <c r="F71" s="195">
        <f t="shared" si="1"/>
        <v>94.0122827462911</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v>0</v>
      </c>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6169.63</v>
      </c>
      <c r="E73" s="141">
        <v>5800.21</v>
      </c>
      <c r="F73" s="195">
        <f t="shared" si="1"/>
        <v>94.0122827462911</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v>0</v>
      </c>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v>0</v>
      </c>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c r="E77" s="141">
        <v>0</v>
      </c>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c r="E78" s="141">
        <v>0</v>
      </c>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c r="E79" s="141">
        <v>0</v>
      </c>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0</v>
      </c>
      <c r="E80" s="141">
        <v>0</v>
      </c>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v>0</v>
      </c>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1587.65</v>
      </c>
      <c r="E82" s="194">
        <f>SUM(E83:E85)-E86+E87</f>
        <v>1508.12</v>
      </c>
      <c r="F82" s="195">
        <f t="shared" si="1"/>
        <v>94.9907095392561</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v>0</v>
      </c>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v>0</v>
      </c>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v>0</v>
      </c>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v>0</v>
      </c>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1587.65</v>
      </c>
      <c r="E87" s="141">
        <v>1508.12</v>
      </c>
      <c r="F87" s="195">
        <f t="shared" si="1"/>
        <v>94.9907095392561</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v>0</v>
      </c>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v>0</v>
      </c>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v>0</v>
      </c>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v>0</v>
      </c>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v>0</v>
      </c>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v>0</v>
      </c>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v>0</v>
      </c>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v>0</v>
      </c>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v>0</v>
      </c>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v>0</v>
      </c>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v>0</v>
      </c>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v>0</v>
      </c>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v>0</v>
      </c>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v>0</v>
      </c>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v>0</v>
      </c>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v>0</v>
      </c>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v>0</v>
      </c>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v>0</v>
      </c>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v>0</v>
      </c>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v>0</v>
      </c>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v>0</v>
      </c>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v>0</v>
      </c>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v>0</v>
      </c>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v>0</v>
      </c>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v>0</v>
      </c>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v>0</v>
      </c>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v>0</v>
      </c>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v>0</v>
      </c>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v>0</v>
      </c>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v>0</v>
      </c>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v>0</v>
      </c>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v>0</v>
      </c>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v>0</v>
      </c>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v>0</v>
      </c>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v>0</v>
      </c>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v>0</v>
      </c>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v>0</v>
      </c>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v>0</v>
      </c>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v>0</v>
      </c>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v>0</v>
      </c>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v>0</v>
      </c>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v>0</v>
      </c>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v>0</v>
      </c>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v>0</v>
      </c>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v>0</v>
      </c>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v>0</v>
      </c>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v>0</v>
      </c>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v>0</v>
      </c>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v>0</v>
      </c>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v>0</v>
      </c>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2487.42</v>
      </c>
      <c r="E147" s="194">
        <f t="shared" si="24"/>
        <v>52915.81</v>
      </c>
      <c r="F147" s="195">
        <f t="shared" si="1"/>
        <v>2127.3371605921</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v>0</v>
      </c>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v>0</v>
      </c>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50199.04</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v>0</v>
      </c>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v>0</v>
      </c>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v>0</v>
      </c>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v>0</v>
      </c>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v>0</v>
      </c>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v>50199.04</v>
      </c>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v>0</v>
      </c>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v>0</v>
      </c>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v>0</v>
      </c>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2487.42</v>
      </c>
      <c r="E160" s="141">
        <v>2451.32</v>
      </c>
      <c r="F160" s="195">
        <f t="shared" si="1"/>
        <v>98.548697043523</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0</v>
      </c>
      <c r="E161" s="141">
        <v>265.45</v>
      </c>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0</v>
      </c>
      <c r="E162" s="141">
        <v>0</v>
      </c>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v>0</v>
      </c>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v>0</v>
      </c>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v>0</v>
      </c>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v>0</v>
      </c>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v>0</v>
      </c>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v>0</v>
      </c>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v>0</v>
      </c>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45421.79</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0</v>
      </c>
      <c r="E172" s="141">
        <v>0</v>
      </c>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v>0</v>
      </c>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45421.79</v>
      </c>
      <c r="E174" s="141">
        <v>0</v>
      </c>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237085.95</v>
      </c>
      <c r="E176" s="194">
        <f>E177+E251</f>
        <v>242679.08</v>
      </c>
      <c r="F176" s="195">
        <f t="shared" si="1"/>
        <v>102.359114911702</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55181.81</v>
      </c>
      <c r="E177" s="194">
        <f>E178+E197+E203+E219+E247+E248</f>
        <v>57953.62</v>
      </c>
      <c r="F177" s="195">
        <f t="shared" si="1"/>
        <v>105.023050168162</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55161.3</v>
      </c>
      <c r="E178" s="194">
        <f>SUM(E179:E181)+E185+E186+SUM(E194:E196)</f>
        <v>57757.82</v>
      </c>
      <c r="F178" s="195">
        <f t="shared" si="1"/>
        <v>104.707140694654</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43697.65</v>
      </c>
      <c r="E179" s="141">
        <v>46743.93</v>
      </c>
      <c r="F179" s="195">
        <f t="shared" si="1"/>
        <v>106.971267333598</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10001.4</v>
      </c>
      <c r="E180" s="141">
        <v>9732.95</v>
      </c>
      <c r="F180" s="195">
        <f t="shared" si="1"/>
        <v>97.3158757773912</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29.48</v>
      </c>
      <c r="E181" s="194">
        <f t="shared" si="28"/>
        <v>43.97</v>
      </c>
      <c r="F181" s="195">
        <f t="shared" si="1"/>
        <v>149.15196743555</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v>0</v>
      </c>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v>0</v>
      </c>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29.48</v>
      </c>
      <c r="E184" s="141">
        <v>43.97</v>
      </c>
      <c r="F184" s="195">
        <f t="shared" si="1"/>
        <v>149.15196743555</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v>0</v>
      </c>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c r="E187" s="141">
        <v>0</v>
      </c>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c r="E188" s="141">
        <v>0</v>
      </c>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c r="E189" s="141">
        <v>0</v>
      </c>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c r="E190" s="141">
        <v>0</v>
      </c>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c r="E191" s="141">
        <v>0</v>
      </c>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c r="E192" s="141">
        <v>0</v>
      </c>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c r="E193" s="141">
        <v>0</v>
      </c>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v>0</v>
      </c>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v>0</v>
      </c>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1432.77</v>
      </c>
      <c r="E196" s="141">
        <v>1236.97</v>
      </c>
      <c r="F196" s="195">
        <f t="shared" si="1"/>
        <v>86.3341638923205</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20.51</v>
      </c>
      <c r="E197" s="194">
        <f>SUM(E198:E202)</f>
        <v>0</v>
      </c>
      <c r="F197" s="195">
        <f t="shared" si="1"/>
        <v>0</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v>20.51</v>
      </c>
      <c r="E198" s="141">
        <v>0</v>
      </c>
      <c r="F198" s="195">
        <f t="shared" si="1"/>
        <v>0</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c r="E199" s="141">
        <v>0</v>
      </c>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c r="E200" s="141">
        <v>0</v>
      </c>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c r="E201" s="141">
        <v>0</v>
      </c>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c r="E202" s="141">
        <v>0</v>
      </c>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v>0</v>
      </c>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v>0</v>
      </c>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v>0</v>
      </c>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v>0</v>
      </c>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v>0</v>
      </c>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v>0</v>
      </c>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v>0</v>
      </c>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v>0</v>
      </c>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v>0</v>
      </c>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v>0</v>
      </c>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v>0</v>
      </c>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v>0</v>
      </c>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v>0</v>
      </c>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v>0</v>
      </c>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v>0</v>
      </c>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v>0</v>
      </c>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v>0</v>
      </c>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v>0</v>
      </c>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v>0</v>
      </c>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v>0</v>
      </c>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v>0</v>
      </c>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v>0</v>
      </c>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v>0</v>
      </c>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v>0</v>
      </c>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v>0</v>
      </c>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v>0</v>
      </c>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v>0</v>
      </c>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v>0</v>
      </c>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v>0</v>
      </c>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v>0</v>
      </c>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v>0</v>
      </c>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v>0</v>
      </c>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v>0</v>
      </c>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v>0</v>
      </c>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v>0</v>
      </c>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c r="E247" s="141">
        <v>195.8</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v>0</v>
      </c>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181904.14</v>
      </c>
      <c r="E251" s="194">
        <f>+E252+E255-E264+E274+E291</f>
        <v>184725.46</v>
      </c>
      <c r="F251" s="195">
        <f t="shared" si="1"/>
        <v>101.550992737164</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181419.47</v>
      </c>
      <c r="E252" s="194">
        <f>E253-E254</f>
        <v>182454.95</v>
      </c>
      <c r="F252" s="195">
        <f t="shared" si="1"/>
        <v>100.570765640535</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181419.47</v>
      </c>
      <c r="E253" s="141">
        <v>182454.95</v>
      </c>
      <c r="F253" s="195">
        <f t="shared" si="1"/>
        <v>100.570765640535</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-2002.75</v>
      </c>
      <c r="E255" s="194">
        <f>E256-E260</f>
        <v>-50645.3</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0</v>
      </c>
      <c r="E256" s="194">
        <f>SUM(E257:E259)</f>
        <v>0</v>
      </c>
      <c r="F256" s="195" t="str">
        <f t="shared" si="1"/>
        <v>-</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0</v>
      </c>
      <c r="E257" s="141">
        <v>0</v>
      </c>
      <c r="F257" s="195" t="str">
        <f t="shared" si="1"/>
        <v>-</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2002.75</v>
      </c>
      <c r="E260" s="194">
        <f>SUM(E261:E263)</f>
        <v>50645.3</v>
      </c>
      <c r="F260" s="195">
        <f t="shared" si="1"/>
        <v>2528.78791661465</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318.17</v>
      </c>
      <c r="E261" s="141">
        <v>36896.55</v>
      </c>
      <c r="F261" s="195" t="str">
        <f t="shared" si="1"/>
        <v>&gt;&gt;100</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1684.58</v>
      </c>
      <c r="E262" s="141">
        <v>13748.75</v>
      </c>
      <c r="F262" s="195">
        <f t="shared" si="1"/>
        <v>816.152987688326</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v>0</v>
      </c>
      <c r="E265" s="141">
        <v>0</v>
      </c>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v>0</v>
      </c>
      <c r="E266" s="141">
        <v>0</v>
      </c>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v>0</v>
      </c>
      <c r="E267" s="141">
        <v>0</v>
      </c>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v>0</v>
      </c>
      <c r="E268" s="141">
        <v>0</v>
      </c>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v>0</v>
      </c>
      <c r="E269" s="141">
        <v>0</v>
      </c>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c r="E270" s="141">
        <v>0</v>
      </c>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v>0</v>
      </c>
      <c r="E271" s="141">
        <v>0</v>
      </c>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v>0</v>
      </c>
      <c r="E272" s="141">
        <v>0</v>
      </c>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v>0</v>
      </c>
      <c r="E273" s="141">
        <v>0</v>
      </c>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2487.42</v>
      </c>
      <c r="E274" s="194">
        <f>SUM(E275:E277)+SUM(E286:E290)</f>
        <v>52915.81</v>
      </c>
      <c r="F274" s="195">
        <f t="shared" si="1"/>
        <v>2127.3371605921</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c r="E275" s="141">
        <v>0</v>
      </c>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c r="E276" s="141">
        <v>0</v>
      </c>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0</v>
      </c>
      <c r="E277" s="194">
        <f>SUM(E278:E285)</f>
        <v>50199.04</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c r="E278" s="141">
        <v>0</v>
      </c>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c r="E279" s="141">
        <v>0</v>
      </c>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c r="E280" s="141">
        <v>0</v>
      </c>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c r="E281" s="141">
        <v>0</v>
      </c>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c r="E282" s="141">
        <v>0</v>
      </c>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c r="E283" s="141">
        <v>50199.04</v>
      </c>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201</v>
      </c>
      <c r="C284" s="102" t="s">
        <v>2524</v>
      </c>
      <c r="D284" s="141"/>
      <c r="E284" s="141">
        <v>0</v>
      </c>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c r="E285" s="141">
        <v>0</v>
      </c>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c r="E286" s="141">
        <v>0</v>
      </c>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v>2487.42</v>
      </c>
      <c r="E287" s="141">
        <v>2451.32</v>
      </c>
      <c r="F287" s="195">
        <f t="shared" si="39"/>
        <v>98.548697043523</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c r="E288" s="141">
        <v>265.45</v>
      </c>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c r="E289" s="141">
        <v>0</v>
      </c>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c r="E290" s="141">
        <v>0</v>
      </c>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c r="E292" s="141">
        <v>0</v>
      </c>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c r="E293" s="141">
        <v>0</v>
      </c>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c r="E294" s="141">
        <v>0</v>
      </c>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c r="E295" s="141">
        <v>0</v>
      </c>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0</v>
      </c>
      <c r="E298" s="204">
        <v>0</v>
      </c>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v>0</v>
      </c>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v>0</v>
      </c>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2487.42</v>
      </c>
      <c r="E302" s="141">
        <v>52915.81</v>
      </c>
      <c r="F302" s="195">
        <f t="shared" si="43"/>
        <v>2127.3371605921</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0</v>
      </c>
      <c r="E303" s="141">
        <v>0</v>
      </c>
      <c r="F303" s="195" t="str">
        <f t="shared" si="43"/>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v>0</v>
      </c>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v>0</v>
      </c>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c r="E307" s="141"/>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969.92</v>
      </c>
      <c r="E308" s="141">
        <v>669.46</v>
      </c>
      <c r="F308" s="195">
        <f t="shared" si="43"/>
        <v>69.0221873968987</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45.73</v>
      </c>
      <c r="E309" s="141">
        <v>0</v>
      </c>
      <c r="F309" s="195">
        <f t="shared" si="43"/>
        <v>0</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v>0</v>
      </c>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572</v>
      </c>
      <c r="E311" s="141">
        <v>838.66</v>
      </c>
      <c r="F311" s="195">
        <f t="shared" si="43"/>
        <v>146.618881118881</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v>0</v>
      </c>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v>0</v>
      </c>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c r="E314" s="141">
        <v>0</v>
      </c>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c r="E315" s="141">
        <v>0</v>
      </c>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c r="E316" s="141">
        <v>0</v>
      </c>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c r="E317" s="141">
        <v>0</v>
      </c>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c r="E318" s="141">
        <v>0</v>
      </c>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c r="E319" s="141">
        <v>0</v>
      </c>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c r="E320" s="141">
        <v>0</v>
      </c>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c r="E321" s="141">
        <v>0</v>
      </c>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c r="E322" s="141">
        <v>0</v>
      </c>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v>0</v>
      </c>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v>0</v>
      </c>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v>0</v>
      </c>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v>0</v>
      </c>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v>0</v>
      </c>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v>0</v>
      </c>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v>0</v>
      </c>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v>0</v>
      </c>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v>0</v>
      </c>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v>0</v>
      </c>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v>0</v>
      </c>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v>0</v>
      </c>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0</v>
      </c>
      <c r="E335" s="141">
        <v>0</v>
      </c>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0</v>
      </c>
      <c r="E336" s="141"/>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55161.3</v>
      </c>
      <c r="E337" s="141">
        <v>57757.82</v>
      </c>
      <c r="F337" s="195">
        <f t="shared" si="43"/>
        <v>104.707140694654</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0</v>
      </c>
      <c r="E338" s="141">
        <v>0</v>
      </c>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20.51</v>
      </c>
      <c r="E339" s="141">
        <v>0</v>
      </c>
      <c r="F339" s="195">
        <f t="shared" si="43"/>
        <v>0</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v>0</v>
      </c>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v>0</v>
      </c>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v>0</v>
      </c>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v>0</v>
      </c>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1236.97</v>
      </c>
      <c r="E344" s="141">
        <v>1236.97</v>
      </c>
      <c r="F344" s="195">
        <f t="shared" si="43"/>
        <v>100</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v>0</v>
      </c>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v>0</v>
      </c>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v>0</v>
      </c>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v>0</v>
      </c>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v>0</v>
      </c>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v>0</v>
      </c>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v>0</v>
      </c>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v>0</v>
      </c>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v>0</v>
      </c>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v>0</v>
      </c>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v>0</v>
      </c>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v>0</v>
      </c>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v>0</v>
      </c>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v>0</v>
      </c>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v>0</v>
      </c>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v>0</v>
      </c>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v>0</v>
      </c>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v>0</v>
      </c>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v>0</v>
      </c>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v>0</v>
      </c>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v>0</v>
      </c>
      <c r="E365" s="141">
        <v>0</v>
      </c>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v>0</v>
      </c>
      <c r="E366" s="141">
        <v>0</v>
      </c>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v>0</v>
      </c>
      <c r="E367" s="141">
        <v>0</v>
      </c>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v>0</v>
      </c>
      <c r="E368" s="141">
        <v>0</v>
      </c>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v>0</v>
      </c>
      <c r="E369" s="141">
        <v>0</v>
      </c>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v>0</v>
      </c>
      <c r="E370" s="141">
        <v>0</v>
      </c>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v>0</v>
      </c>
      <c r="E371" s="141">
        <v>0</v>
      </c>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v>0</v>
      </c>
      <c r="E372" s="141">
        <v>0</v>
      </c>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v>0</v>
      </c>
      <c r="E373" s="141">
        <v>0</v>
      </c>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v>0</v>
      </c>
      <c r="E374" s="141">
        <v>0</v>
      </c>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v>0</v>
      </c>
      <c r="E375" s="141">
        <v>0</v>
      </c>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v>0</v>
      </c>
      <c r="E376" s="141">
        <v>0</v>
      </c>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v>0</v>
      </c>
      <c r="E377" s="141">
        <v>0</v>
      </c>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v>0</v>
      </c>
      <c r="E378" s="141">
        <v>0</v>
      </c>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v>0</v>
      </c>
      <c r="E379" s="141">
        <v>0</v>
      </c>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v>0</v>
      </c>
      <c r="E380" s="141">
        <v>195.8</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v>0</v>
      </c>
      <c r="E387" s="141">
        <v>0</v>
      </c>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v>0</v>
      </c>
      <c r="E388" s="141">
        <v>0</v>
      </c>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v>0</v>
      </c>
      <c r="E389" s="141">
        <v>0</v>
      </c>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v>0</v>
      </c>
      <c r="E390" s="141">
        <v>0</v>
      </c>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v>0</v>
      </c>
      <c r="E391" s="214">
        <v>0</v>
      </c>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c r="E392" s="214">
        <v>0</v>
      </c>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v>0</v>
      </c>
      <c r="E393" s="214">
        <v>0</v>
      </c>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v>0</v>
      </c>
      <c r="E394" s="214">
        <v>0</v>
      </c>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v>0</v>
      </c>
      <c r="E395" s="214">
        <v>0</v>
      </c>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v>0</v>
      </c>
      <c r="E396" s="214">
        <v>0</v>
      </c>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v>0</v>
      </c>
      <c r="E397" s="119">
        <v>0</v>
      </c>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 sqref="E261" name="Range1_3"/>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E96" sqref="E96"/>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16384" width="14.4285714285714" style="155" customWidth="1"/>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v>0</v>
      </c>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v>0</v>
      </c>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v>0</v>
      </c>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v>0</v>
      </c>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v>0</v>
      </c>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v>0</v>
      </c>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v>0</v>
      </c>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v>0</v>
      </c>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v>0</v>
      </c>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v>0</v>
      </c>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v>0</v>
      </c>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v>0</v>
      </c>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v>0</v>
      </c>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v>0</v>
      </c>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v>0</v>
      </c>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v>0</v>
      </c>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v>0</v>
      </c>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v>0</v>
      </c>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v>0</v>
      </c>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v>0</v>
      </c>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v>0</v>
      </c>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v>0</v>
      </c>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v>0</v>
      </c>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v>0</v>
      </c>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v>0</v>
      </c>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v>0</v>
      </c>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v>0</v>
      </c>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v>0</v>
      </c>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v>0</v>
      </c>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v>0</v>
      </c>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v>0</v>
      </c>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v>0</v>
      </c>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v>0</v>
      </c>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v>0</v>
      </c>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v>0</v>
      </c>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v>0</v>
      </c>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v>0</v>
      </c>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v>0</v>
      </c>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v>0</v>
      </c>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v>0</v>
      </c>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v>0</v>
      </c>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v>0</v>
      </c>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v>0</v>
      </c>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v>0</v>
      </c>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v>0</v>
      </c>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v>0</v>
      </c>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v>0</v>
      </c>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v>0</v>
      </c>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v>0</v>
      </c>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v>0</v>
      </c>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v>0</v>
      </c>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v>0</v>
      </c>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v>0</v>
      </c>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v>0</v>
      </c>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v>0</v>
      </c>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v>0</v>
      </c>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v>0</v>
      </c>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v>0</v>
      </c>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v>0</v>
      </c>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v>0</v>
      </c>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v>0</v>
      </c>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v>0</v>
      </c>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v>0</v>
      </c>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v>0</v>
      </c>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v>0</v>
      </c>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v>0</v>
      </c>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v>0</v>
      </c>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v>0</v>
      </c>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v>0</v>
      </c>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v>0</v>
      </c>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v>0</v>
      </c>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v>0</v>
      </c>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v>0</v>
      </c>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v>0</v>
      </c>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v>0</v>
      </c>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v>0</v>
      </c>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v>0</v>
      </c>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v>0</v>
      </c>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v>0</v>
      </c>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v>0</v>
      </c>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v>0</v>
      </c>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v>0</v>
      </c>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v>0</v>
      </c>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v>0</v>
      </c>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v>0</v>
      </c>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v>0</v>
      </c>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v>0</v>
      </c>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v>0</v>
      </c>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530336.77</v>
      </c>
      <c r="E114" s="138">
        <f t="shared" si="22"/>
        <v>709555.67</v>
      </c>
      <c r="F114" s="163">
        <f t="shared" si="1"/>
        <v>133.793413947142</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530336.77</v>
      </c>
      <c r="E115" s="138">
        <f t="shared" si="23"/>
        <v>709555.67</v>
      </c>
      <c r="F115" s="163">
        <f t="shared" si="1"/>
        <v>133.793413947142</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530336.77</v>
      </c>
      <c r="E117" s="140">
        <v>709555.67</v>
      </c>
      <c r="F117" s="163">
        <f t="shared" si="1"/>
        <v>133.793413947142</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v>0</v>
      </c>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v>0</v>
      </c>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v>0</v>
      </c>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v>0</v>
      </c>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v>0</v>
      </c>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v>0</v>
      </c>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0</v>
      </c>
      <c r="E126" s="140">
        <v>0</v>
      </c>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v>0</v>
      </c>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v>0</v>
      </c>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v>0</v>
      </c>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v>0</v>
      </c>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v>0</v>
      </c>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v>0</v>
      </c>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v>0</v>
      </c>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v>0</v>
      </c>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v>0</v>
      </c>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v>0</v>
      </c>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v>0</v>
      </c>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v>0</v>
      </c>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530336.77</v>
      </c>
      <c r="E141" s="167">
        <f t="shared" si="28"/>
        <v>709555.67</v>
      </c>
      <c r="F141" s="168">
        <f t="shared" si="1"/>
        <v>133.793413947142</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E13" sqref="E13"/>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0</v>
      </c>
      <c r="E5" s="135">
        <f t="shared" si="0"/>
        <v>4208.92</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4208.92</v>
      </c>
      <c r="F6" s="100"/>
      <c r="G6" s="100"/>
      <c r="H6" s="100"/>
      <c r="I6" s="100"/>
      <c r="J6" s="100"/>
      <c r="K6" s="100"/>
      <c r="L6" s="100"/>
      <c r="M6" s="100"/>
      <c r="N6" s="100"/>
      <c r="O6" s="100"/>
      <c r="P6" s="100"/>
      <c r="Q6" s="100"/>
      <c r="R6" s="100"/>
      <c r="S6" s="100"/>
      <c r="T6" s="100"/>
      <c r="U6" s="100"/>
    </row>
    <row r="7" ht="12.75" spans="1:21">
      <c r="A7" s="136" t="s">
        <v>632</v>
      </c>
      <c r="B7" s="137" t="s">
        <v>2978</v>
      </c>
      <c r="C7" s="102" t="s">
        <v>2979</v>
      </c>
      <c r="D7" s="138">
        <f t="shared" ref="D7:E7" si="2">SUM(D8:D13)</f>
        <v>0</v>
      </c>
      <c r="E7" s="139">
        <f t="shared" si="2"/>
        <v>4208.92</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c r="E8" s="107">
        <v>0</v>
      </c>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c r="E9" s="107">
        <v>0</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c r="E10" s="107">
        <v>0</v>
      </c>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c r="E11" s="113">
        <v>0</v>
      </c>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c r="E12" s="107">
        <v>4208.92</v>
      </c>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c r="E13" s="107">
        <v>0</v>
      </c>
      <c r="F13" s="100"/>
      <c r="G13" s="100"/>
      <c r="H13" s="100"/>
      <c r="I13" s="100"/>
      <c r="J13" s="100"/>
      <c r="K13" s="100"/>
      <c r="L13" s="100"/>
      <c r="M13" s="100"/>
      <c r="N13" s="100"/>
      <c r="O13" s="100"/>
      <c r="P13" s="100"/>
      <c r="Q13" s="100"/>
      <c r="R13" s="100"/>
      <c r="S13" s="100"/>
      <c r="T13" s="100"/>
      <c r="U13" s="100"/>
    </row>
    <row r="14" ht="12.75"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c r="E15" s="107">
        <v>0</v>
      </c>
      <c r="F15" s="100"/>
      <c r="G15" s="100"/>
      <c r="H15" s="100"/>
      <c r="I15" s="100"/>
      <c r="J15" s="100"/>
      <c r="K15" s="100"/>
      <c r="L15" s="100"/>
      <c r="M15" s="100"/>
      <c r="N15" s="100"/>
      <c r="O15" s="100"/>
      <c r="P15" s="100"/>
      <c r="Q15" s="100"/>
      <c r="R15" s="100"/>
      <c r="S15" s="100"/>
      <c r="T15" s="100"/>
      <c r="U15" s="100"/>
    </row>
    <row r="16" ht="24" spans="1:21">
      <c r="A16" s="136" t="s">
        <v>632</v>
      </c>
      <c r="B16" s="137" t="s">
        <v>2994</v>
      </c>
      <c r="C16" s="102" t="s">
        <v>2995</v>
      </c>
      <c r="D16" s="141"/>
      <c r="E16" s="113">
        <v>0</v>
      </c>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c r="E17" s="113">
        <v>0</v>
      </c>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c r="E18" s="113">
        <v>0</v>
      </c>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c r="E19" s="113">
        <v>0</v>
      </c>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c r="E20" s="113">
        <v>0</v>
      </c>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c r="E21" s="107">
        <v>0</v>
      </c>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c r="E24" s="107">
        <v>0</v>
      </c>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c r="E25" s="107">
        <v>0</v>
      </c>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c r="E26" s="107">
        <v>0</v>
      </c>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c r="E27" s="113">
        <v>0</v>
      </c>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c r="E28" s="107">
        <v>0</v>
      </c>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c r="E29" s="107">
        <v>0</v>
      </c>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c r="E31" s="107">
        <v>0</v>
      </c>
      <c r="F31" s="100"/>
      <c r="G31" s="100"/>
      <c r="H31" s="100"/>
      <c r="I31" s="100"/>
      <c r="J31" s="100"/>
      <c r="K31" s="100"/>
      <c r="L31" s="100"/>
      <c r="M31" s="100"/>
      <c r="N31" s="100"/>
      <c r="O31" s="100"/>
      <c r="P31" s="100"/>
      <c r="Q31" s="100"/>
      <c r="R31" s="100"/>
      <c r="S31" s="100"/>
      <c r="T31" s="100"/>
      <c r="U31" s="100"/>
    </row>
    <row r="32" ht="24" spans="1:21">
      <c r="A32" s="136" t="s">
        <v>632</v>
      </c>
      <c r="B32" s="137" t="s">
        <v>2994</v>
      </c>
      <c r="C32" s="102" t="s">
        <v>3019</v>
      </c>
      <c r="D32" s="141"/>
      <c r="E32" s="113">
        <v>0</v>
      </c>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c r="E33" s="113">
        <v>0</v>
      </c>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c r="E34" s="113">
        <v>0</v>
      </c>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c r="E35" s="113">
        <v>0</v>
      </c>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c r="E36" s="113">
        <v>0</v>
      </c>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c r="E37" s="107">
        <v>0</v>
      </c>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c r="E40" s="107">
        <v>0</v>
      </c>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c r="E41" s="107">
        <v>0</v>
      </c>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c r="E42" s="113">
        <v>0</v>
      </c>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c r="E43" s="107">
        <v>0</v>
      </c>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c r="E45" s="107">
        <v>0</v>
      </c>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c r="E46" s="107">
        <v>0</v>
      </c>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c r="E47" s="113">
        <v>0</v>
      </c>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c r="E48" s="146">
        <v>0</v>
      </c>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108" sqref="D108"/>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55181.81</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667471.29</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662226.89</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550497.17</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111227.5</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502.22</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v>0</v>
      </c>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v>0</v>
      </c>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v>0</v>
      </c>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v>0</v>
      </c>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v>0</v>
      </c>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5244.4</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v>0</v>
      </c>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v>0</v>
      </c>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v>0</v>
      </c>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v>0</v>
      </c>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v>0</v>
      </c>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664699.48</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v>0</v>
      </c>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659455.08</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547194.85</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111756.32</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503.91</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v>0</v>
      </c>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v>0</v>
      </c>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v>0</v>
      </c>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v>0</v>
      </c>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v>0</v>
      </c>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5244.4</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v>0</v>
      </c>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v>0</v>
      </c>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v>0</v>
      </c>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v>0</v>
      </c>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v>0</v>
      </c>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v>0</v>
      </c>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57953.6200000001</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v>0</v>
      </c>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v>0</v>
      </c>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v>0</v>
      </c>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v>0</v>
      </c>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v>0</v>
      </c>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v>0</v>
      </c>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v>0</v>
      </c>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v>0</v>
      </c>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v>0</v>
      </c>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v>0</v>
      </c>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v>0</v>
      </c>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v>0</v>
      </c>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v>0</v>
      </c>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v>0</v>
      </c>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v>0</v>
      </c>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v>0</v>
      </c>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v>0</v>
      </c>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v>0</v>
      </c>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v>0</v>
      </c>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v>0</v>
      </c>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v>0</v>
      </c>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v>0</v>
      </c>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v>0</v>
      </c>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v>0</v>
      </c>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v>0</v>
      </c>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v>0</v>
      </c>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v>0</v>
      </c>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v>0</v>
      </c>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v>0</v>
      </c>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v>0</v>
      </c>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v>0</v>
      </c>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v>0</v>
      </c>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v>0</v>
      </c>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v>0</v>
      </c>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v>0</v>
      </c>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v>0</v>
      </c>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v>0</v>
      </c>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v>0</v>
      </c>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v>0</v>
      </c>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v>0</v>
      </c>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v>0</v>
      </c>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v>0</v>
      </c>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v>0</v>
      </c>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v>0</v>
      </c>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v>0</v>
      </c>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v>0</v>
      </c>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57953.62</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v>0</v>
      </c>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57757.82</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v>0</v>
      </c>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v>0</v>
      </c>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v>195.8</v>
      </c>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1"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6384" width="14.4285714285714" style="1" customWidth="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8</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11863</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8</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Provjera</v>
      </c>
      <c r="C232" s="60" t="s">
        <v>3433</v>
      </c>
      <c r="D232" s="49"/>
      <c r="E232" s="50">
        <f t="shared" si="17"/>
        <v>0</v>
      </c>
      <c r="F232" s="50">
        <f t="shared" si="18"/>
        <v>1</v>
      </c>
      <c r="G232" s="50"/>
      <c r="H232" s="50"/>
      <c r="I232" s="50"/>
      <c r="J232" s="50"/>
      <c r="K232" s="50"/>
      <c r="L232" s="50">
        <f>IF(AND('PR-RAS'!D93&gt;0,'PR-RAS'!D711=0),1,0)</f>
        <v>0</v>
      </c>
      <c r="M232" s="50">
        <f>IF(AND('PR-RAS'!E93&gt;0,'PR-RAS'!E711=0),1,0)</f>
        <v>1</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Provjera</v>
      </c>
      <c r="C236" s="60" t="s">
        <v>3437</v>
      </c>
      <c r="D236" s="31"/>
      <c r="E236" s="26">
        <f t="shared" si="17"/>
        <v>0</v>
      </c>
      <c r="F236" s="26">
        <f ca="1" t="shared" si="18"/>
        <v>1</v>
      </c>
      <c r="G236" s="26"/>
      <c r="H236" s="26"/>
      <c r="I236" s="26"/>
      <c r="J236" s="26"/>
      <c r="K236" s="26"/>
      <c r="L236" s="26">
        <f ca="1">IF(AND('PR-RAS'!D117&gt;0,SUM('PR-RAS'!D723:'PR-RAS'!D726)=0),1,0)</f>
        <v>0</v>
      </c>
      <c r="M236" s="26">
        <f ca="1">IF(AND('PR-RAS'!E117&gt;0,SUM('PR-RAS'!E723:'PR-RAS'!E726)=0),1,0)</f>
        <v>1</v>
      </c>
      <c r="N236" s="26"/>
      <c r="O236" s="26"/>
      <c r="P236" s="26"/>
    </row>
    <row r="237" ht="30" customHeight="1" spans="1:16">
      <c r="A237" s="37">
        <v>180</v>
      </c>
      <c r="B237" s="38" t="str">
        <f t="shared" si="16"/>
        <v>Provjera</v>
      </c>
      <c r="C237" s="60" t="s">
        <v>3438</v>
      </c>
      <c r="D237" s="31"/>
      <c r="E237" s="26">
        <f t="shared" si="17"/>
        <v>0</v>
      </c>
      <c r="F237" s="26">
        <f t="shared" si="18"/>
        <v>1</v>
      </c>
      <c r="G237" s="26"/>
      <c r="H237" s="26"/>
      <c r="I237" s="26"/>
      <c r="J237" s="26"/>
      <c r="K237" s="26"/>
      <c r="L237" s="26">
        <f>IF(AND('PR-RAS'!D159&gt;0,SUM('PR-RAS'!D732:D733)=0),1,0)</f>
        <v>1</v>
      </c>
      <c r="M237" s="26">
        <f>IF(AND('PR-RAS'!E159&gt;0,SUM('PR-RAS'!E732:E733)=0),1,0)</f>
        <v>1</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Provjera</v>
      </c>
      <c r="C239" s="60" t="s">
        <v>3440</v>
      </c>
      <c r="D239" s="31"/>
      <c r="E239" s="26">
        <f t="shared" si="17"/>
        <v>0</v>
      </c>
      <c r="F239" s="26">
        <f t="shared" si="18"/>
        <v>1</v>
      </c>
      <c r="G239" s="26"/>
      <c r="H239" s="26"/>
      <c r="I239" s="26"/>
      <c r="J239" s="26"/>
      <c r="K239" s="26"/>
      <c r="L239" s="26">
        <f>IF(AND('PR-RAS'!D185&gt;0,SUM('PR-RAS'!D737:D739)=0),1,0)</f>
        <v>1</v>
      </c>
      <c r="M239" s="26">
        <f>IF(AND('PR-RAS'!E185&gt;0,SUM('PR-RAS'!E737:E739)=0),1,0)</f>
        <v>1</v>
      </c>
      <c r="N239" s="26"/>
      <c r="O239" s="26"/>
      <c r="P239" s="26"/>
    </row>
    <row r="240" ht="30" customHeight="1" spans="1:16">
      <c r="A240" s="37">
        <v>183</v>
      </c>
      <c r="B240" s="38" t="str">
        <f t="shared" si="16"/>
        <v>O.K.</v>
      </c>
      <c r="C240" s="60" t="s">
        <v>3441</v>
      </c>
      <c r="D240" s="31"/>
      <c r="E240" s="26">
        <f t="shared" si="17"/>
        <v>0</v>
      </c>
      <c r="F240" s="26">
        <f t="shared" si="18"/>
        <v>0</v>
      </c>
      <c r="G240" s="26"/>
      <c r="H240" s="26"/>
      <c r="I240" s="26"/>
      <c r="J240" s="26"/>
      <c r="K240" s="26"/>
      <c r="L240" s="26">
        <f>IF(AND('PR-RAS'!D187&gt;0,'PR-RAS'!D740=0),1,0)</f>
        <v>0</v>
      </c>
      <c r="M240" s="26">
        <f>IF(AND('PR-RAS'!E187&gt;0,'PR-RAS'!E740=0),1,0)</f>
        <v>0</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Provjera</v>
      </c>
      <c r="C242" s="60" t="s">
        <v>3443</v>
      </c>
      <c r="D242" s="31"/>
      <c r="E242" s="26">
        <f t="shared" si="17"/>
        <v>0</v>
      </c>
      <c r="F242" s="26">
        <f t="shared" si="18"/>
        <v>1</v>
      </c>
      <c r="G242" s="26"/>
      <c r="H242" s="26"/>
      <c r="I242" s="26"/>
      <c r="J242" s="26"/>
      <c r="K242" s="26"/>
      <c r="L242" s="26">
        <f>IF(AND('PR-RAS'!D196&gt;0,'PR-RAS'!D742=0),1,0)</f>
        <v>0</v>
      </c>
      <c r="M242" s="26">
        <f>IF(AND('PR-RAS'!E196&gt;0,'PR-RAS'!E742=0),1,0)</f>
        <v>1</v>
      </c>
      <c r="N242" s="26"/>
      <c r="O242" s="26"/>
      <c r="P242" s="26"/>
    </row>
    <row r="243" ht="30" customHeight="1" spans="1:16">
      <c r="A243" s="37">
        <v>275</v>
      </c>
      <c r="B243" s="38" t="str">
        <f t="shared" si="16"/>
        <v>Provjera</v>
      </c>
      <c r="C243" s="60" t="s">
        <v>3444</v>
      </c>
      <c r="D243" s="31"/>
      <c r="E243" s="26">
        <f t="shared" si="17"/>
        <v>0</v>
      </c>
      <c r="F243" s="26">
        <f t="shared" si="18"/>
        <v>1</v>
      </c>
      <c r="G243" s="26"/>
      <c r="H243" s="26"/>
      <c r="I243" s="26"/>
      <c r="J243" s="26"/>
      <c r="K243" s="26"/>
      <c r="L243" s="26">
        <f>IF(AND('PR-RAS'!D198&gt;0,'PR-RAS'!D743=0),1,0)</f>
        <v>1</v>
      </c>
      <c r="M243" s="26">
        <f>IF(AND('PR-RAS'!E198&gt;0,'PR-RAS'!E743=0),1,0)</f>
        <v>1</v>
      </c>
      <c r="N243" s="26"/>
      <c r="O243" s="26"/>
      <c r="P243" s="26"/>
    </row>
    <row r="244" ht="30" customHeight="1" spans="1:16">
      <c r="A244" s="37">
        <v>276</v>
      </c>
      <c r="B244" s="38" t="str">
        <f t="shared" si="16"/>
        <v>Provjera</v>
      </c>
      <c r="C244" s="60" t="s">
        <v>3445</v>
      </c>
      <c r="D244" s="31"/>
      <c r="E244" s="26">
        <f t="shared" si="17"/>
        <v>0</v>
      </c>
      <c r="F244" s="26">
        <f t="shared" si="18"/>
        <v>1</v>
      </c>
      <c r="G244" s="26"/>
      <c r="H244" s="26"/>
      <c r="I244" s="26"/>
      <c r="J244" s="26"/>
      <c r="K244" s="26"/>
      <c r="L244" s="26">
        <f>IF(AND('PR-RAS'!D199&gt;0,'PR-RAS'!D744=0),1,0)</f>
        <v>1</v>
      </c>
      <c r="M244" s="26">
        <f>IF(AND('PR-RAS'!E199&gt;0,'PR-RAS'!E744=0),1,0)</f>
        <v>0</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Provjera</v>
      </c>
      <c r="C247" s="60" t="s">
        <v>3448</v>
      </c>
      <c r="D247" s="31"/>
      <c r="E247" s="26">
        <f t="shared" si="17"/>
        <v>0</v>
      </c>
      <c r="F247" s="26">
        <f t="shared" si="18"/>
        <v>1</v>
      </c>
      <c r="G247" s="26"/>
      <c r="H247" s="26"/>
      <c r="I247" s="26"/>
      <c r="J247" s="26"/>
      <c r="K247" s="26"/>
      <c r="L247" s="26">
        <f>IF(AND('PR-RAS'!D275&gt;0,'PR-RAS'!D856=0),1,0)</f>
        <v>0</v>
      </c>
      <c r="M247" s="26">
        <f>IF(AND('PR-RAS'!E275&gt;0,'PR-RAS'!E856=0),1,0)</f>
        <v>1</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arrUserId title="Range1_3"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dcterms:created xsi:type="dcterms:W3CDTF">2022-04-01T05:14:00Z</dcterms:created>
  <cp:lastPrinted>2025-11-26T12:43:00Z</cp:lastPrinted>
  <dcterms:modified xsi:type="dcterms:W3CDTF">2026-01-30T12:33:54Z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B3C73D6BF65D45D6B09DC48BBA7F5146_13</vt:lpwstr>
  </property>
  <property fmtid="{D5CDD505-2E9C-101B-9397-08002B2CF9AE}" pid="3" name="KSOProductBuildVer">
    <vt:lpwstr>1033-12.2.0.23196</vt:lpwstr>
  </property>
</Properties>
</file>