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 firstSheet="3" activeTab="6"/>
  </bookViews>
  <sheets>
    <sheet name="SAŽETAK" sheetId="1" r:id="rId1"/>
    <sheet name=" Račun prihoda i rashoda" sheetId="2" r:id="rId2"/>
    <sheet name="Rashodi i prihodi prema izvoru" sheetId="3" r:id="rId3"/>
    <sheet name="Rashodi prema funkcijskoj k " sheetId="4" r:id="rId4"/>
    <sheet name="Račun financiranja " sheetId="5" r:id="rId5"/>
    <sheet name="Račun fin prema izvorima f" sheetId="6" r:id="rId6"/>
    <sheet name="Programska klasifikacij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<sst xmlns="http://schemas.openxmlformats.org/spreadsheetml/2006/main" count="304" uniqueCount="168">
  <si>
    <t xml:space="preserve">IZVJEŠTAJ O IZVRŠENJU FINANCIJSKOG PLANA PRORAČUNSKOG KORISNIKA JEDINICE LOKALNE I PODRUČNE (REGIONALNE) SAMOUPRAVE ZA PRVO POLUGODIŠTE 2026. </t>
  </si>
  <si>
    <t>I. OPĆI DIO</t>
  </si>
  <si>
    <t>SAŽETAK  RAČUNA PRIHODA I RASHODA I  RAČUNA FINANCIRANJA</t>
  </si>
  <si>
    <t>SAŽETAK  RAČUNA PRIHODA I RASHODA</t>
  </si>
  <si>
    <t>*</t>
  </si>
  <si>
    <t>BROJČANA OZNAKA I NAZIV</t>
  </si>
  <si>
    <t xml:space="preserve">OSTVARENJE/IZVRŠENJE 
1.-6.2025. </t>
  </si>
  <si>
    <t>IZVORNI PLAN ILI REBALANS 2026*</t>
  </si>
  <si>
    <t>TEKUĆI PLAN 2026.*</t>
  </si>
  <si>
    <t xml:space="preserve">OSTVARENJE/IZVRŠENJE 
1.-6.2026. </t>
  </si>
  <si>
    <t>INDEKS</t>
  </si>
  <si>
    <t>INDEKS**</t>
  </si>
  <si>
    <t>6=5/2*100</t>
  </si>
  <si>
    <t>7=5/4*100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</si>
  <si>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</si>
  <si>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</si>
  <si>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</si>
  <si>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</si>
  <si>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</si>
  <si>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</si>
  <si>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</si>
  <si>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</si>
  <si>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 xml:space="preserve">OSTVARENJE/IZVRŠENJE 
1.-6.2024. </t>
  </si>
  <si>
    <t>IZVORNI PLAN ILI REBALANS 2025*</t>
  </si>
  <si>
    <t>TEKUĆI PLAN 2025.*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</si>
  <si>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</si>
  <si>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</si>
  <si>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</si>
  <si>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</si>
  <si>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</si>
  <si>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>SAŽETAK  RAČUNA PRIHODA I RASHODA I  RAČUNA FINANCIRANJA  može sadržavati i dodatne podatke.</t>
  </si>
  <si>
    <t>Napomena:  Iznosi u stupcu "OSTVARENJE/IZVRŠENJE 1.-12. 2023." preračunavaju se iz kuna u eure prema fiksnom tečaju konverzije (1 EUR=7,53450 kuna) i po pravilima za preračunavanje i zaokruživanje.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</si>
  <si>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</si>
  <si>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</si>
  <si>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IZVJEŠTAJ O PRIHODIMA I RASHODIMA PREMA EKONOMSKOJ KLASIFIKACIJI </t>
  </si>
  <si>
    <t>TEKUĆI PLAN 2026*</t>
  </si>
  <si>
    <t>UKUPNI PRIHODI</t>
  </si>
  <si>
    <t>Prihodi poslovanja</t>
  </si>
  <si>
    <t>Pomoći iz inozemstva i od subjekata unutar općeg proračuna</t>
  </si>
  <si>
    <t>Pomoći iz inozemstva</t>
  </si>
  <si>
    <t>Tekuće pomoći od inozemnih vlada</t>
  </si>
  <si>
    <t>Tekuće pomoći proračunskim korisnicima iz proračuna koji nadležan</t>
  </si>
  <si>
    <t xml:space="preserve">Prihodi od imovine </t>
  </si>
  <si>
    <t xml:space="preserve">Prihodi od upravnih pristojbi </t>
  </si>
  <si>
    <t>Prihodi po posebnim propisima</t>
  </si>
  <si>
    <t xml:space="preserve">Ostali nespomenuti prihodi 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</si>
  <si>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</si>
  <si>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</si>
  <si>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</si>
  <si>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 xml:space="preserve">Prihodi iz nadležnog proračuna </t>
  </si>
  <si>
    <t xml:space="preserve">Prihodi od nadležnog proračuna za financiranje izdataka za financijsku imovinu i otpl zajmova </t>
  </si>
  <si>
    <t>….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</si>
  <si>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</si>
  <si>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</si>
  <si>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</si>
  <si>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</si>
  <si>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…</t>
  </si>
  <si>
    <t>IZVORNI PLAN ILI REBALANS 2026.*</t>
  </si>
  <si>
    <t>UKUPNI RASHODI</t>
  </si>
  <si>
    <t>Rashodi poslovanja</t>
  </si>
  <si>
    <t>Rashodi za zaposlene</t>
  </si>
  <si>
    <t>Plaće (Bruto)</t>
  </si>
  <si>
    <t>Plaće za redovan rad</t>
  </si>
  <si>
    <t>Doprinosi na plaće</t>
  </si>
  <si>
    <t>Materijalni rashodi</t>
  </si>
  <si>
    <t>Naknade troškova zaposlenima</t>
  </si>
  <si>
    <t xml:space="preserve">Rashodi za materijal i energiju </t>
  </si>
  <si>
    <t xml:space="preserve">Rashodi za usluge </t>
  </si>
  <si>
    <t>Ostali nespomenuti rashodi poslovanja</t>
  </si>
  <si>
    <t xml:space="preserve">Financijski rahodi </t>
  </si>
  <si>
    <t xml:space="preserve">Ostali financijski rashodi </t>
  </si>
  <si>
    <t xml:space="preserve">Ostali rashodi </t>
  </si>
  <si>
    <t xml:space="preserve">Tekuće donacije </t>
  </si>
  <si>
    <t>Rashodi za nabavu nefinancijske imovine</t>
  </si>
  <si>
    <t>Rashodi za nabavu neproizvedene dugotrajne imovine</t>
  </si>
  <si>
    <t>Materijalna imovina - prirodna bogatstva</t>
  </si>
  <si>
    <t xml:space="preserve">Rashodi za nabavu proizvedene dugotrajne imovine </t>
  </si>
  <si>
    <t>IZVJEŠTAJ O PRIHODIMA I RASHODIMA PREMA IZVORIMA FINANCIRANJA</t>
  </si>
  <si>
    <t xml:space="preserve">OSTVARENJE/IZVRŠENJE 
1.-6.2026 </t>
  </si>
  <si>
    <t xml:space="preserve">UKUPNO PRIHODI 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</si>
  <si>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</si>
  <si>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</si>
  <si>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</si>
  <si>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</si>
  <si>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</si>
  <si>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</si>
  <si>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 xml:space="preserve">641 Vlasititi prihodi </t>
  </si>
  <si>
    <t xml:space="preserve">4 Prihodi za posebne namjene </t>
  </si>
  <si>
    <t xml:space="preserve">4.8.1. Prihodi za posebne namjene PK </t>
  </si>
  <si>
    <t>65 Prihodi za upravne i admin pristojbe</t>
  </si>
  <si>
    <t xml:space="preserve">4.4.1 Decentralizaicja </t>
  </si>
  <si>
    <t xml:space="preserve">67 Prihodi od nadležog proračuna </t>
  </si>
  <si>
    <t xml:space="preserve">5 Pomoći </t>
  </si>
  <si>
    <t xml:space="preserve">5.4.1.Pomoći PK </t>
  </si>
  <si>
    <t xml:space="preserve">63 Pomoći iz inozemstva </t>
  </si>
  <si>
    <t>6. Donacije PK</t>
  </si>
  <si>
    <t xml:space="preserve">6.2.1 Donacije porrač.korisnicimaSDŽ </t>
  </si>
  <si>
    <t>UKUPNO RASHODI</t>
  </si>
  <si>
    <t xml:space="preserve">1.1.1 Opći prihodi i primici </t>
  </si>
  <si>
    <t xml:space="preserve">31 Rashodi za zaposlene </t>
  </si>
  <si>
    <t xml:space="preserve">32 Materijalne rashodi </t>
  </si>
  <si>
    <t>31 Vlastiti prihodi</t>
  </si>
  <si>
    <t xml:space="preserve">4.4.1 Prihodi za posebne namjene - Decentralizacija </t>
  </si>
  <si>
    <t xml:space="preserve">32 Materijalni rashodi </t>
  </si>
  <si>
    <t xml:space="preserve">34 Financijski rashodi </t>
  </si>
  <si>
    <t xml:space="preserve">42 Rashodi od nefinancijske imovine </t>
  </si>
  <si>
    <t xml:space="preserve">  42 Rashodi za nab. nefinancijske </t>
  </si>
  <si>
    <t xml:space="preserve">5  Pomoći </t>
  </si>
  <si>
    <t xml:space="preserve">5.4.1 Pomoći proračunskim korisnicima PK </t>
  </si>
  <si>
    <t xml:space="preserve">   31 Rashodi za zaposlene </t>
  </si>
  <si>
    <t xml:space="preserve">  32 Materijalni rashodi </t>
  </si>
  <si>
    <t xml:space="preserve">38 ostali rashodi </t>
  </si>
  <si>
    <t xml:space="preserve">6. Donacija PK </t>
  </si>
  <si>
    <t xml:space="preserve">42 Rashodi za dug. Imovinu </t>
  </si>
  <si>
    <t>IZVJEŠTAJ O RASHODIMA PREMA FUNKCIJSKOJ KLASIFIKACIJI</t>
  </si>
  <si>
    <t xml:space="preserve">IZVRŠENJE 
1.-6.2025. </t>
  </si>
  <si>
    <t>IZVRŠENJE 
1.-6.2026</t>
  </si>
  <si>
    <t xml:space="preserve">0912 Osnovno obrazovanje </t>
  </si>
  <si>
    <t xml:space="preserve">3 RASHODI </t>
  </si>
  <si>
    <t xml:space="preserve">42 Rashodi za dugotrajnu nef. Imovinu </t>
  </si>
  <si>
    <t xml:space="preserve">0960 Dodatne usluge u obrazovanju </t>
  </si>
  <si>
    <t xml:space="preserve">38 Tekuće donacije </t>
  </si>
  <si>
    <t xml:space="preserve"> RAČUN FINANCIRANJA</t>
  </si>
  <si>
    <t xml:space="preserve">IZVJEŠTAJ RAČUNA FINANCIRANJA PREMA EKONOMSKOJ KLASIFIKACIJI </t>
  </si>
  <si>
    <t>IZVORNI PLAN ILI REBALANS 2025.*</t>
  </si>
  <si>
    <t>TEKUĆI PLAN 2025.**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</si>
  <si>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</si>
  <si>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</si>
  <si>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</si>
  <si>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</si>
  <si>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</si>
  <si>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</si>
  <si>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</si>
  <si>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</si>
  <si>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</si>
  <si>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 xml:space="preserve">OSTVARENJE/IZVRŠENJE 
1.-6.2025 </t>
  </si>
  <si>
    <t>II. POSEBNI DIO</t>
  </si>
  <si>
    <t>IZVJEŠTAJ PO PROGRAMSKOJ KLASIFIKACIJI</t>
  </si>
  <si>
    <t xml:space="preserve"> IZVRŠENJE 
1.-6.2026. </t>
  </si>
  <si>
    <t>5=4/3*100</t>
  </si>
  <si>
    <t xml:space="preserve">OSNOVNA ŠKOLA MILNA </t>
  </si>
  <si>
    <t xml:space="preserve">PRIHODI </t>
  </si>
  <si>
    <t xml:space="preserve">RASHODI </t>
  </si>
  <si>
    <t>Program 4001</t>
  </si>
  <si>
    <t xml:space="preserve">Razvoj odgojno obrazovnog sustava </t>
  </si>
  <si>
    <t>Aktivnost A400104</t>
  </si>
  <si>
    <t xml:space="preserve">e -Škole </t>
  </si>
  <si>
    <t>Izvor 1.1.1</t>
  </si>
  <si>
    <t xml:space="preserve">Opći prihodi i primitci </t>
  </si>
  <si>
    <t xml:space="preserve">Rashodi za zaposlene </t>
  </si>
  <si>
    <t>Aktivnost T400110</t>
  </si>
  <si>
    <t xml:space="preserve">Financiranje troškova prehrane za učenike OŠ </t>
  </si>
  <si>
    <t>Izvod 5.4.1.</t>
  </si>
  <si>
    <t xml:space="preserve">Pomoći PK </t>
  </si>
  <si>
    <t xml:space="preserve">Materijalni rashodi </t>
  </si>
  <si>
    <t>Aktivnost T40011</t>
  </si>
  <si>
    <t>Opskrba školskih ustanova higijenskih potrebštinama za učenice OŠ</t>
  </si>
  <si>
    <t>Izvor 5.4.1</t>
  </si>
  <si>
    <t>Program 4030</t>
  </si>
  <si>
    <t>Aktivnost A403001</t>
  </si>
  <si>
    <t xml:space="preserve">Rashodi djelatnosti </t>
  </si>
  <si>
    <t>Izvor 5.4.1.</t>
  </si>
  <si>
    <t xml:space="preserve">Financijski rashodi </t>
  </si>
  <si>
    <t>Aktivnost A403003</t>
  </si>
  <si>
    <t xml:space="preserve">Pravno zastupanje </t>
  </si>
  <si>
    <t>Aktivnost A403004</t>
  </si>
  <si>
    <t xml:space="preserve">Prijevoz učenika OŠ </t>
  </si>
  <si>
    <t xml:space="preserve">Ostale usluge za prijevoz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</si>
</sst>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53">
    <font>
      <sz val="11"/>
      <color theme="1"/>
      <name val="Calibri"/>
      <charset val="134"/>
      <scheme val="minor"/>
    </font>
    <font>
      <b/>
      <sz val="14"/>
      <color rgb="FF000000"/>
      <name val="Arial"/>
      <charset val="134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238"/>
    </font>
    <font>
      <b/>
      <sz val="12"/>
      <color theme="1"/>
      <name val="Arial"/>
      <charset val="134"/>
    </font>
    <font>
      <b/>
      <sz val="10"/>
      <color rgb="FF000000"/>
      <name val="Arial"/>
      <charset val="134"/>
    </font>
    <font>
      <sz val="11"/>
      <name val="Calibri"/>
      <charset val="134"/>
    </font>
    <font>
      <b/>
      <sz val="10"/>
      <color rgb="FF000000"/>
      <name val="Arial"/>
      <charset val="238"/>
    </font>
    <font>
      <sz val="8"/>
      <color theme="1"/>
      <name val="Calibri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</font>
    <font>
      <sz val="10"/>
      <color rgb="FF000000"/>
      <name val="Arial"/>
      <charset val="238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b/>
      <sz val="11"/>
      <name val="Calibri"/>
      <charset val="238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sz val="11"/>
      <color theme="1"/>
      <name val="Calibri"/>
      <charset val="238"/>
    </font>
    <font>
      <b/>
      <sz val="10"/>
      <color theme="1"/>
      <name val="Arial"/>
      <charset val="134"/>
    </font>
    <font>
      <i/>
      <sz val="10"/>
      <color theme="1"/>
      <name val="Arial"/>
      <charset val="134"/>
    </font>
    <font>
      <b/>
      <sz val="10"/>
      <color theme="1"/>
      <name val="Arial"/>
      <charset val="238"/>
    </font>
    <font>
      <sz val="10"/>
      <color theme="1"/>
      <name val="Arial"/>
      <charset val="134"/>
    </font>
    <font>
      <i/>
      <sz val="10"/>
      <color theme="1"/>
      <name val="Arial"/>
      <charset val="238"/>
    </font>
    <font>
      <b/>
      <i/>
      <sz val="10"/>
      <color theme="1"/>
      <name val="Arial"/>
      <charset val="238"/>
    </font>
    <font>
      <b/>
      <sz val="11"/>
      <color theme="1"/>
      <name val="Calibri"/>
      <charset val="134"/>
    </font>
    <font>
      <sz val="10"/>
      <color theme="1"/>
      <name val="Arial"/>
      <charset val="238"/>
    </font>
    <font>
      <b/>
      <i/>
      <sz val="10"/>
      <color theme="1"/>
      <name val="Arial"/>
      <charset val="134"/>
    </font>
    <font>
      <b/>
      <sz val="9"/>
      <color rgb="FF000000"/>
      <name val="Arial"/>
      <charset val="134"/>
    </font>
    <font>
      <sz val="12"/>
      <color theme="1"/>
      <name val="Calibri"/>
      <charset val="134"/>
    </font>
    <font>
      <b/>
      <sz val="11"/>
      <color rgb="FF000000"/>
      <name val="Arial"/>
      <charset val="134"/>
    </font>
    <font>
      <b/>
      <sz val="10"/>
      <color theme="1"/>
      <name val="Calibri"/>
      <charset val="134"/>
    </font>
    <font>
      <sz val="14"/>
      <color rgb="FF000000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799981688894314"/>
        <bgColor rgb="FFDEEAF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7" borderId="13" applyNumberFormat="0" applyAlignment="0" applyProtection="0">
      <alignment vertical="center"/>
    </xf>
    <xf numFmtId="0" fontId="43" fillId="8" borderId="14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45" fillId="9" borderId="15" applyNumberFormat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</cellStyleXfs>
  <cellXfs count="1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right" vertical="center"/>
    </xf>
    <xf numFmtId="3" fontId="2" fillId="3" borderId="4" xfId="0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" fontId="2" fillId="3" borderId="3" xfId="0" applyNumberFormat="1" applyFont="1" applyFill="1" applyBorder="1" applyAlignment="1">
      <alignment horizontal="left" vertical="center"/>
    </xf>
    <xf numFmtId="4" fontId="13" fillId="0" borderId="4" xfId="0" applyNumberFormat="1" applyFont="1" applyBorder="1"/>
    <xf numFmtId="0" fontId="14" fillId="0" borderId="4" xfId="0" applyFont="1" applyBorder="1" applyAlignment="1">
      <alignment horizontal="right"/>
    </xf>
    <xf numFmtId="0" fontId="8" fillId="3" borderId="1" xfId="0" applyFont="1" applyFill="1" applyBorder="1" applyAlignment="1">
      <alignment horizontal="left" vertical="center" wrapText="1"/>
    </xf>
    <xf numFmtId="0" fontId="15" fillId="0" borderId="2" xfId="0" applyFont="1" applyBorder="1"/>
    <xf numFmtId="0" fontId="15" fillId="0" borderId="3" xfId="0" applyFont="1" applyBorder="1"/>
    <xf numFmtId="0" fontId="8" fillId="3" borderId="3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left" vertical="center"/>
    </xf>
    <xf numFmtId="3" fontId="8" fillId="3" borderId="4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left" vertical="center"/>
    </xf>
    <xf numFmtId="4" fontId="16" fillId="0" borderId="5" xfId="0" applyNumberFormat="1" applyFont="1" applyBorder="1" applyAlignment="1">
      <alignment horizontal="right"/>
    </xf>
    <xf numFmtId="4" fontId="17" fillId="0" borderId="5" xfId="0" applyNumberFormat="1" applyFont="1" applyBorder="1" applyAlignment="1">
      <alignment horizontal="right"/>
    </xf>
    <xf numFmtId="4" fontId="18" fillId="0" borderId="5" xfId="0" applyNumberFormat="1" applyFont="1" applyBorder="1" applyAlignment="1">
      <alignment horizontal="right"/>
    </xf>
    <xf numFmtId="0" fontId="19" fillId="3" borderId="4" xfId="0" applyFont="1" applyFill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right"/>
    </xf>
    <xf numFmtId="2" fontId="13" fillId="0" borderId="4" xfId="0" applyNumberFormat="1" applyFont="1" applyBorder="1"/>
    <xf numFmtId="4" fontId="11" fillId="0" borderId="4" xfId="0" applyNumberFormat="1" applyFont="1" applyBorder="1"/>
    <xf numFmtId="4" fontId="2" fillId="3" borderId="4" xfId="0" applyNumberFormat="1" applyFont="1" applyFill="1" applyBorder="1" applyAlignment="1">
      <alignment horizontal="right"/>
    </xf>
    <xf numFmtId="0" fontId="20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/>
    </xf>
    <xf numFmtId="0" fontId="13" fillId="0" borderId="4" xfId="0" applyFont="1" applyBorder="1"/>
    <xf numFmtId="2" fontId="11" fillId="0" borderId="4" xfId="0" applyNumberFormat="1" applyFont="1" applyBorder="1"/>
    <xf numFmtId="0" fontId="21" fillId="3" borderId="4" xfId="0" applyFont="1" applyFill="1" applyBorder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right"/>
    </xf>
    <xf numFmtId="178" fontId="13" fillId="0" borderId="4" xfId="0" applyNumberFormat="1" applyFont="1" applyBorder="1"/>
    <xf numFmtId="58" fontId="22" fillId="3" borderId="4" xfId="0" applyNumberFormat="1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178" fontId="11" fillId="0" borderId="4" xfId="0" applyNumberFormat="1" applyFont="1" applyBorder="1"/>
    <xf numFmtId="4" fontId="6" fillId="3" borderId="4" xfId="0" applyNumberFormat="1" applyFont="1" applyFill="1" applyBorder="1" applyAlignment="1">
      <alignment horizontal="right"/>
    </xf>
    <xf numFmtId="2" fontId="25" fillId="0" borderId="4" xfId="0" applyNumberFormat="1" applyFont="1" applyBorder="1"/>
    <xf numFmtId="0" fontId="25" fillId="0" borderId="4" xfId="0" applyFont="1" applyBorder="1"/>
    <xf numFmtId="4" fontId="25" fillId="0" borderId="4" xfId="0" applyNumberFormat="1" applyFont="1" applyBorder="1"/>
    <xf numFmtId="0" fontId="11" fillId="0" borderId="4" xfId="0" applyFont="1" applyBorder="1"/>
    <xf numFmtId="0" fontId="22" fillId="3" borderId="4" xfId="0" applyFont="1" applyFill="1" applyBorder="1" applyAlignment="1">
      <alignment horizontal="left" vertical="center" wrapText="1"/>
    </xf>
    <xf numFmtId="58" fontId="20" fillId="3" borderId="4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1" fontId="11" fillId="0" borderId="4" xfId="0" applyNumberFormat="1" applyFont="1" applyBorder="1"/>
    <xf numFmtId="3" fontId="2" fillId="3" borderId="4" xfId="0" applyNumberFormat="1" applyFont="1" applyFill="1" applyBorder="1" applyAlignment="1">
      <alignment horizontal="right"/>
    </xf>
    <xf numFmtId="1" fontId="13" fillId="0" borderId="4" xfId="0" applyNumberFormat="1" applyFont="1" applyBorder="1"/>
    <xf numFmtId="0" fontId="26" fillId="3" borderId="6" xfId="0" applyFont="1" applyFill="1" applyBorder="1" applyAlignment="1">
      <alignment horizontal="left" vertical="center" wrapText="1"/>
    </xf>
    <xf numFmtId="0" fontId="11" fillId="0" borderId="6" xfId="0" applyFont="1" applyBorder="1"/>
    <xf numFmtId="4" fontId="2" fillId="3" borderId="6" xfId="0" applyNumberFormat="1" applyFont="1" applyFill="1" applyBorder="1" applyAlignment="1">
      <alignment horizontal="right"/>
    </xf>
    <xf numFmtId="0" fontId="0" fillId="0" borderId="5" xfId="0" applyBorder="1"/>
    <xf numFmtId="0" fontId="11" fillId="0" borderId="5" xfId="0" applyFont="1" applyBorder="1"/>
    <xf numFmtId="3" fontId="2" fillId="3" borderId="5" xfId="0" applyNumberFormat="1" applyFont="1" applyFill="1" applyBorder="1" applyAlignment="1">
      <alignment horizontal="right"/>
    </xf>
    <xf numFmtId="0" fontId="17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4" fontId="11" fillId="0" borderId="5" xfId="0" applyNumberFormat="1" applyFont="1" applyBorder="1"/>
    <xf numFmtId="2" fontId="11" fillId="0" borderId="3" xfId="0" applyNumberFormat="1" applyFont="1" applyBorder="1"/>
    <xf numFmtId="4" fontId="17" fillId="0" borderId="5" xfId="0" applyNumberFormat="1" applyFont="1" applyBorder="1"/>
    <xf numFmtId="4" fontId="16" fillId="0" borderId="5" xfId="0" applyNumberFormat="1" applyFont="1" applyBorder="1"/>
    <xf numFmtId="0" fontId="23" fillId="3" borderId="4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18" fillId="0" borderId="5" xfId="0" applyFont="1" applyBorder="1"/>
    <xf numFmtId="4" fontId="12" fillId="3" borderId="4" xfId="0" applyNumberFormat="1" applyFont="1" applyFill="1" applyBorder="1" applyAlignment="1">
      <alignment horizontal="right"/>
    </xf>
    <xf numFmtId="4" fontId="25" fillId="0" borderId="5" xfId="0" applyNumberFormat="1" applyFont="1" applyBorder="1"/>
    <xf numFmtId="0" fontId="26" fillId="3" borderId="4" xfId="0" applyFont="1" applyFill="1" applyBorder="1" applyAlignment="1">
      <alignment horizontal="left" vertical="center" wrapText="1"/>
    </xf>
    <xf numFmtId="4" fontId="18" fillId="0" borderId="5" xfId="0" applyNumberFormat="1" applyFont="1" applyBorder="1"/>
    <xf numFmtId="0" fontId="23" fillId="3" borderId="6" xfId="0" applyFont="1" applyFill="1" applyBorder="1" applyAlignment="1">
      <alignment horizontal="left" vertical="center" wrapText="1"/>
    </xf>
    <xf numFmtId="2" fontId="11" fillId="0" borderId="7" xfId="0" applyNumberFormat="1" applyFont="1" applyBorder="1"/>
    <xf numFmtId="2" fontId="11" fillId="0" borderId="6" xfId="0" applyNumberFormat="1" applyFont="1" applyBorder="1"/>
    <xf numFmtId="0" fontId="17" fillId="0" borderId="5" xfId="0" applyFont="1" applyBorder="1"/>
    <xf numFmtId="4" fontId="12" fillId="3" borderId="5" xfId="0" applyNumberFormat="1" applyFont="1" applyFill="1" applyBorder="1" applyAlignment="1">
      <alignment horizontal="right"/>
    </xf>
    <xf numFmtId="0" fontId="0" fillId="0" borderId="8" xfId="0" applyBorder="1"/>
    <xf numFmtId="0" fontId="25" fillId="0" borderId="0" xfId="0" applyFont="1"/>
    <xf numFmtId="0" fontId="27" fillId="3" borderId="4" xfId="0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right"/>
    </xf>
    <xf numFmtId="2" fontId="16" fillId="0" borderId="0" xfId="0" applyNumberFormat="1" applyFont="1"/>
    <xf numFmtId="0" fontId="3" fillId="3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28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29" fillId="3" borderId="0" xfId="0" applyFont="1" applyFill="1" applyBorder="1" applyAlignment="1">
      <alignment wrapText="1"/>
    </xf>
    <xf numFmtId="0" fontId="30" fillId="3" borderId="9" xfId="0" applyFont="1" applyFill="1" applyBorder="1" applyAlignment="1">
      <alignment horizontal="left" wrapText="1"/>
    </xf>
    <xf numFmtId="0" fontId="7" fillId="0" borderId="9" xfId="0" applyFont="1" applyBorder="1"/>
    <xf numFmtId="0" fontId="25" fillId="3" borderId="9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3" fontId="6" fillId="4" borderId="4" xfId="0" applyNumberFormat="1" applyFont="1" applyFill="1" applyBorder="1" applyAlignment="1">
      <alignment horizontal="right"/>
    </xf>
    <xf numFmtId="4" fontId="6" fillId="4" borderId="4" xfId="0" applyNumberFormat="1" applyFont="1" applyFill="1" applyBorder="1" applyAlignment="1">
      <alignment horizontal="right"/>
    </xf>
    <xf numFmtId="3" fontId="6" fillId="5" borderId="4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vertical="center"/>
    </xf>
    <xf numFmtId="0" fontId="3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wrapText="1"/>
    </xf>
    <xf numFmtId="0" fontId="33" fillId="3" borderId="0" xfId="0" applyFont="1" applyFill="1" applyBorder="1" applyAlignment="1">
      <alignment wrapText="1"/>
    </xf>
    <xf numFmtId="3" fontId="3" fillId="3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6" fillId="0" borderId="1" xfId="0" applyFont="1" applyBorder="1" applyAlignment="1" quotePrefix="1">
      <alignment horizontal="center" wrapText="1"/>
    </xf>
    <xf numFmtId="0" fontId="6" fillId="0" borderId="4" xfId="0" applyFont="1" applyBorder="1" applyAlignment="1" quotePrefix="1">
      <alignment horizontal="center" vertical="center" wrapText="1"/>
    </xf>
    <xf numFmtId="0" fontId="19" fillId="0" borderId="1" xfId="0" applyFont="1" applyBorder="1" applyAlignment="1" quotePrefix="1">
      <alignment horizontal="left" vertical="center"/>
    </xf>
    <xf numFmtId="0" fontId="19" fillId="0" borderId="1" xfId="0" applyFont="1" applyBorder="1" applyAlignment="1" quotePrefix="1">
      <alignment horizontal="left" vertical="center" wrapText="1"/>
    </xf>
    <xf numFmtId="0" fontId="19" fillId="2" borderId="1" xfId="0" applyFont="1" applyFill="1" applyBorder="1" applyAlignment="1" quotePrefix="1">
      <alignment horizontal="left" vertical="center" wrapText="1"/>
    </xf>
    <xf numFmtId="0" fontId="5" fillId="3" borderId="0" xfId="0" applyFont="1" applyFill="1" applyBorder="1" applyAlignment="1" quotePrefix="1">
      <alignment horizontal="left" wrapText="1"/>
    </xf>
    <xf numFmtId="0" fontId="22" fillId="3" borderId="4" xfId="0" applyFont="1" applyFill="1" applyBorder="1" applyAlignment="1" quotePrefix="1">
      <alignment horizontal="left" vertical="center"/>
    </xf>
    <xf numFmtId="0" fontId="20" fillId="3" borderId="4" xfId="0" applyFont="1" applyFill="1" applyBorder="1" applyAlignment="1" quotePrefix="1">
      <alignment horizontal="left" vertical="center"/>
    </xf>
    <xf numFmtId="0" fontId="22" fillId="3" borderId="4" xfId="0" applyFont="1" applyFill="1" applyBorder="1" applyAlignment="1" quotePrefix="1">
      <alignment horizontal="left" vertical="center" wrapText="1"/>
    </xf>
    <xf numFmtId="0" fontId="20" fillId="3" borderId="4" xfId="0" applyFont="1" applyFill="1" applyBorder="1" applyAlignment="1" quotePrefix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00"/>
  <sheetViews>
    <sheetView zoomScale="90" zoomScaleNormal="90" workbookViewId="0">
      <selection activeCell="B5" sqref="B5:L5"/>
    </sheetView>
  </sheetViews>
  <sheetFormatPr defaultColWidth="14.4444444444444" defaultRowHeight="15" customHeight="1"/>
  <cols>
    <col min="1" max="5" width="8.66666666666667" customWidth="1"/>
    <col min="6" max="10" width="25.3333333333333" customWidth="1"/>
    <col min="11" max="12" width="15.6666666666667" customWidth="1"/>
    <col min="13" max="32" width="8.66666666666667" customWidth="1"/>
  </cols>
  <sheetData>
    <row r="1" ht="42" customHeight="1" spans="1:32">
      <c r="B1" s="100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ht="18" customHeight="1" spans="1:3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ht="15.75" customHeight="1" spans="1:32"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ht="36" customHeight="1" spans="1:32">
      <c r="B4" s="104"/>
      <c r="C4" s="101"/>
      <c r="D4" s="101"/>
      <c r="E4" s="102"/>
      <c r="F4" s="102"/>
      <c r="G4" s="102"/>
      <c r="H4" s="102"/>
      <c r="I4" s="102"/>
      <c r="J4" s="105"/>
      <c r="K4" s="105"/>
      <c r="L4" s="103"/>
    </row>
    <row r="5" ht="18" customHeight="1" spans="1:32">
      <c r="B5" s="100" t="s">
        <v>2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ht="18" customHeight="1" spans="1:32">
      <c r="B6" s="100"/>
      <c r="C6" s="106"/>
      <c r="D6" s="106"/>
      <c r="E6" s="106"/>
      <c r="F6" s="106"/>
      <c r="G6" s="106"/>
      <c r="H6" s="106"/>
      <c r="I6" s="106"/>
      <c r="J6" s="106"/>
      <c r="K6" s="106"/>
      <c r="L6" s="103"/>
    </row>
    <row r="7" spans="1:32">
      <c r="B7" s="107" t="s">
        <v>3</v>
      </c>
      <c r="C7" s="108"/>
      <c r="D7" s="108"/>
      <c r="E7" s="108"/>
      <c r="F7" s="108"/>
      <c r="G7" s="109"/>
      <c r="H7" s="109"/>
      <c r="I7" s="109"/>
      <c r="J7" s="109"/>
      <c r="K7" s="110"/>
      <c r="L7" s="103"/>
      <c r="M7" t="s">
        <v>4</v>
      </c>
    </row>
    <row r="8" ht="26.4" spans="1:32">
      <c r="B8" s="140" t="s">
        <v>5</v>
      </c>
      <c r="C8" s="7"/>
      <c r="D8" s="7"/>
      <c r="E8" s="7"/>
      <c r="F8" s="8"/>
      <c r="G8" s="141" t="s">
        <v>6</v>
      </c>
      <c r="H8" s="113" t="s">
        <v>7</v>
      </c>
      <c r="I8" s="113" t="s">
        <v>8</v>
      </c>
      <c r="J8" s="141" t="s">
        <v>9</v>
      </c>
      <c r="K8" s="113" t="s">
        <v>10</v>
      </c>
      <c r="L8" s="113" t="s">
        <v>11</v>
      </c>
    </row>
    <row r="9" ht="14.4" spans="1:32">
      <c r="A9" s="11"/>
      <c r="B9" s="114">
        <v>1</v>
      </c>
      <c r="C9" s="7"/>
      <c r="D9" s="7"/>
      <c r="E9" s="7"/>
      <c r="F9" s="8"/>
      <c r="G9" s="115">
        <v>5</v>
      </c>
      <c r="H9" s="115">
        <v>3</v>
      </c>
      <c r="I9" s="115">
        <v>4</v>
      </c>
      <c r="J9" s="115">
        <v>5</v>
      </c>
      <c r="K9" s="115" t="s">
        <v>12</v>
      </c>
      <c r="L9" s="115" t="s">
        <v>13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14.4" spans="1:32">
      <c r="B10" s="116" t="s">
        <v>14</v>
      </c>
      <c r="C10" s="7"/>
      <c r="D10" s="7"/>
      <c r="E10" s="7"/>
      <c r="F10" s="7"/>
      <c r="G10" s="117">
        <v>325935.02</v>
      </c>
      <c r="H10" s="118">
        <v>736012.17</v>
      </c>
      <c r="I10" s="118">
        <v>736012.17</v>
      </c>
      <c r="J10" s="117">
        <v>346578.5</v>
      </c>
      <c r="K10" s="119">
        <f>J10/G10*100</f>
        <v>106.333618277655</v>
      </c>
      <c r="L10" s="120">
        <f>J10/I10*100</f>
        <v>47.088691481827</v>
      </c>
    </row>
    <row r="11" ht="14.4" spans="1:32">
      <c r="B11" s="121" t="s">
        <v>15</v>
      </c>
      <c r="C11" s="7"/>
      <c r="D11" s="7"/>
      <c r="E11" s="7"/>
      <c r="F11" s="7"/>
      <c r="G11" s="122">
        <v>325935.02</v>
      </c>
      <c r="H11" s="123">
        <v>736012.17</v>
      </c>
      <c r="I11" s="123">
        <v>736012.17</v>
      </c>
      <c r="J11" s="122">
        <v>346579</v>
      </c>
      <c r="K11" s="120">
        <f t="shared" ref="K11:K15" si="0">J11/G11*100</f>
        <v>106.333771682466</v>
      </c>
      <c r="L11" s="120">
        <f t="shared" ref="L11:L15" si="1">J11/I11*100</f>
        <v>47.0887594154863</v>
      </c>
    </row>
    <row r="12" ht="14.4" spans="1:32">
      <c r="B12" s="142" t="s">
        <v>16</v>
      </c>
      <c r="C12" s="7"/>
      <c r="D12" s="7"/>
      <c r="E12" s="7"/>
      <c r="F12" s="7"/>
      <c r="G12" s="122">
        <v>0</v>
      </c>
      <c r="H12" s="123">
        <v>0</v>
      </c>
      <c r="I12" s="123">
        <v>0</v>
      </c>
      <c r="J12" s="122">
        <v>0</v>
      </c>
      <c r="K12" s="120">
        <v>0</v>
      </c>
      <c r="L12" s="120">
        <v>0</v>
      </c>
    </row>
    <row r="13" ht="14.4" spans="1:32">
      <c r="B13" s="125" t="s">
        <v>17</v>
      </c>
      <c r="C13" s="126"/>
      <c r="D13" s="126"/>
      <c r="E13" s="126"/>
      <c r="F13" s="126"/>
      <c r="G13" s="120">
        <v>368774.6</v>
      </c>
      <c r="H13" s="120">
        <v>687766.31</v>
      </c>
      <c r="I13" s="120">
        <v>687766.31</v>
      </c>
      <c r="J13" s="120">
        <f>J14+J15</f>
        <v>329779.51</v>
      </c>
      <c r="K13" s="120">
        <v>0</v>
      </c>
      <c r="L13" s="120">
        <f t="shared" si="1"/>
        <v>47.9493550650947</v>
      </c>
    </row>
    <row r="14" ht="14.4" spans="1:32">
      <c r="B14" s="143" t="s">
        <v>18</v>
      </c>
      <c r="C14" s="7"/>
      <c r="D14" s="7"/>
      <c r="E14" s="7"/>
      <c r="F14" s="7"/>
      <c r="G14" s="122">
        <v>368774.6</v>
      </c>
      <c r="H14" s="122">
        <v>663298.79</v>
      </c>
      <c r="I14" s="122">
        <v>663298.79</v>
      </c>
      <c r="J14" s="122">
        <v>328921.46</v>
      </c>
      <c r="K14" s="120">
        <f t="shared" si="0"/>
        <v>89.1930897626897</v>
      </c>
      <c r="L14" s="120">
        <f t="shared" si="1"/>
        <v>49.5887321006571</v>
      </c>
    </row>
    <row r="15" ht="14.4" spans="1:32">
      <c r="B15" s="142" t="s">
        <v>19</v>
      </c>
      <c r="C15" s="7"/>
      <c r="D15" s="7"/>
      <c r="E15" s="7"/>
      <c r="F15" s="7"/>
      <c r="G15" s="122">
        <v>0</v>
      </c>
      <c r="H15" s="122">
        <v>1728.68</v>
      </c>
      <c r="I15" s="122">
        <v>1728.68</v>
      </c>
      <c r="J15" s="122">
        <v>858.05</v>
      </c>
      <c r="K15" s="120" t="e">
        <f t="shared" si="0"/>
        <v>#DIV/0!</v>
      </c>
      <c r="L15" s="120">
        <f t="shared" si="1"/>
        <v>49.6361385565865</v>
      </c>
    </row>
    <row r="16" ht="14.4" spans="1:32">
      <c r="B16" s="144" t="s">
        <v>20</v>
      </c>
      <c r="C16" s="7"/>
      <c r="D16" s="7"/>
      <c r="E16" s="7"/>
      <c r="F16" s="7"/>
      <c r="G16" s="120">
        <v>44842.33</v>
      </c>
      <c r="H16" s="120">
        <f>H10-H13</f>
        <v>48245.86</v>
      </c>
      <c r="I16" s="120">
        <f>I10-I13</f>
        <v>48245.86</v>
      </c>
      <c r="J16" s="120">
        <f>J10-J13</f>
        <v>16798.99</v>
      </c>
      <c r="K16" s="117">
        <f t="shared" ref="K16" si="2">J16/G16*100</f>
        <v>37.4623486335344</v>
      </c>
      <c r="L16" s="120">
        <f>0</f>
        <v>0</v>
      </c>
    </row>
    <row r="17" ht="17.4" spans="1:12">
      <c r="B17" s="102"/>
      <c r="C17" s="127"/>
      <c r="D17" s="127"/>
      <c r="E17" s="127"/>
      <c r="F17" s="127"/>
      <c r="G17" s="128"/>
      <c r="H17" s="127"/>
      <c r="I17" s="128"/>
      <c r="J17" s="128"/>
      <c r="K17" s="128"/>
      <c r="L17" s="128"/>
    </row>
    <row r="18" ht="18" customHeight="1" spans="1:12">
      <c r="B18" s="107" t="s">
        <v>21</v>
      </c>
      <c r="C18" s="108"/>
      <c r="D18" s="108"/>
      <c r="E18" s="108"/>
      <c r="F18" s="108"/>
      <c r="G18" s="128"/>
      <c r="H18" s="127"/>
      <c r="I18" s="128"/>
      <c r="J18" s="128"/>
      <c r="K18" s="128"/>
      <c r="L18" s="128"/>
    </row>
    <row r="19" ht="26.4" spans="1:12">
      <c r="B19" s="140" t="s">
        <v>5</v>
      </c>
      <c r="C19" s="7"/>
      <c r="D19" s="7"/>
      <c r="E19" s="7"/>
      <c r="F19" s="8"/>
      <c r="G19" s="141" t="s">
        <v>22</v>
      </c>
      <c r="H19" s="113" t="s">
        <v>23</v>
      </c>
      <c r="I19" s="113" t="s">
        <v>24</v>
      </c>
      <c r="J19" s="141" t="s">
        <v>6</v>
      </c>
      <c r="K19" s="113" t="s">
        <v>10</v>
      </c>
      <c r="L19" s="113" t="s">
        <v>11</v>
      </c>
    </row>
    <row r="20" ht="14.4" spans="1:12">
      <c r="A20" s="11"/>
      <c r="B20" s="114">
        <v>1</v>
      </c>
      <c r="C20" s="7"/>
      <c r="D20" s="7"/>
      <c r="E20" s="7"/>
      <c r="F20" s="8"/>
      <c r="G20" s="115">
        <v>5</v>
      </c>
      <c r="H20" s="115">
        <v>3</v>
      </c>
      <c r="I20" s="115">
        <v>4</v>
      </c>
      <c r="J20" s="115">
        <v>5</v>
      </c>
      <c r="K20" s="115" t="s">
        <v>12</v>
      </c>
      <c r="L20" s="115" t="s">
        <v>13</v>
      </c>
    </row>
    <row r="21" ht="15.75" customHeight="1" spans="1:12">
      <c r="A21" s="11"/>
      <c r="B21" s="121" t="s">
        <v>25</v>
      </c>
      <c r="C21" s="7"/>
      <c r="D21" s="7"/>
      <c r="E21" s="7"/>
      <c r="F21" s="8"/>
      <c r="G21" s="122">
        <v>0</v>
      </c>
      <c r="H21" s="122">
        <v>0</v>
      </c>
      <c r="I21" s="122">
        <v>0</v>
      </c>
      <c r="J21" s="122">
        <v>0</v>
      </c>
      <c r="K21" s="122">
        <v>0</v>
      </c>
      <c r="L21" s="122">
        <v>0</v>
      </c>
    </row>
    <row r="22" ht="15.75" customHeight="1" spans="1:12">
      <c r="A22" s="11"/>
      <c r="B22" s="121" t="s">
        <v>26</v>
      </c>
      <c r="C22" s="7"/>
      <c r="D22" s="7"/>
      <c r="E22" s="7"/>
      <c r="F22" s="7"/>
      <c r="G22" s="122">
        <v>0</v>
      </c>
      <c r="H22" s="122">
        <v>0</v>
      </c>
      <c r="I22" s="122">
        <v>0</v>
      </c>
      <c r="J22" s="122">
        <v>0</v>
      </c>
      <c r="K22" s="122">
        <v>0</v>
      </c>
      <c r="L22" s="122">
        <v>0</v>
      </c>
    </row>
    <row r="23" customHeight="1" spans="1:12">
      <c r="A23" s="11"/>
      <c r="B23" s="129" t="s">
        <v>27</v>
      </c>
      <c r="C23" s="7"/>
      <c r="D23" s="7"/>
      <c r="E23" s="7"/>
      <c r="F23" s="8"/>
      <c r="G23" s="120">
        <v>44842</v>
      </c>
      <c r="H23" s="120">
        <v>44842</v>
      </c>
      <c r="I23" s="120">
        <v>44842</v>
      </c>
      <c r="J23" s="120">
        <v>16799</v>
      </c>
      <c r="K23" s="120">
        <f>J23/G23*100</f>
        <v>37.462646625931</v>
      </c>
      <c r="L23" s="120">
        <v>0</v>
      </c>
    </row>
    <row r="24" customHeight="1" spans="1:12">
      <c r="A24" s="11"/>
      <c r="B24" s="129" t="s">
        <v>28</v>
      </c>
      <c r="C24" s="7"/>
      <c r="D24" s="7"/>
      <c r="E24" s="7"/>
      <c r="F24" s="8"/>
      <c r="G24" s="120">
        <v>6501.6</v>
      </c>
      <c r="H24" s="120">
        <v>6501.6</v>
      </c>
      <c r="I24" s="120">
        <v>6501.6</v>
      </c>
      <c r="J24" s="120">
        <v>39234.06</v>
      </c>
      <c r="K24" s="120">
        <f>J24/G24*100</f>
        <v>603.452380952381</v>
      </c>
      <c r="L24" s="120">
        <f>J24/I24*100</f>
        <v>603.452380952381</v>
      </c>
    </row>
    <row r="25" ht="15.75" customHeight="1" spans="1:12">
      <c r="A25" s="11"/>
      <c r="B25" s="144" t="s">
        <v>29</v>
      </c>
      <c r="C25" s="7"/>
      <c r="D25" s="7"/>
      <c r="E25" s="7"/>
      <c r="F25" s="7"/>
      <c r="G25" s="120">
        <v>0</v>
      </c>
      <c r="H25" s="120">
        <v>0</v>
      </c>
      <c r="I25" s="120">
        <v>0</v>
      </c>
      <c r="J25" s="120">
        <v>52488.19</v>
      </c>
      <c r="K25" s="120" t="e">
        <f>J25/G25*100</f>
        <v>#DIV/0!</v>
      </c>
      <c r="L25" s="120" t="e">
        <f>J25/I25*100</f>
        <v>#DIV/0!</v>
      </c>
    </row>
    <row r="26" ht="15.75" customHeight="1" spans="1:12">
      <c r="B26" s="130"/>
      <c r="C26" s="131"/>
      <c r="D26" s="131"/>
      <c r="E26" s="131"/>
      <c r="F26" s="131"/>
      <c r="G26" s="132"/>
      <c r="H26" s="132"/>
      <c r="I26" s="132"/>
      <c r="J26" s="132"/>
      <c r="K26" s="132"/>
      <c r="L26" s="103"/>
    </row>
    <row r="27" ht="15.75" customHeight="1" spans="1:12">
      <c r="B27" s="145" t="s">
        <v>30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</row>
    <row r="28" ht="15.75" customHeight="1" spans="1:12">
      <c r="B28" s="133"/>
      <c r="C28" s="134"/>
      <c r="D28" s="134"/>
      <c r="E28" s="134"/>
      <c r="F28" s="134"/>
      <c r="G28" s="135"/>
      <c r="H28" s="135"/>
      <c r="I28" s="135"/>
      <c r="J28" s="135"/>
      <c r="K28" s="135"/>
    </row>
    <row r="29" customHeight="1" spans="1:12">
      <c r="B29" s="136" t="s">
        <v>31</v>
      </c>
    </row>
    <row r="30" ht="15.75" customHeight="1" spans="1:12">
      <c r="B30" s="137"/>
      <c r="C30" s="137"/>
      <c r="D30" s="137"/>
      <c r="E30" s="137"/>
      <c r="F30" s="137"/>
      <c r="G30" s="137"/>
      <c r="H30" s="137"/>
      <c r="I30" s="137"/>
      <c r="J30" s="137"/>
      <c r="K30" s="137"/>
    </row>
    <row r="31" customHeight="1" spans="1:12">
      <c r="B31" s="137" t="s">
        <v>32</v>
      </c>
    </row>
    <row r="32" ht="36.75" customHeight="1"/>
    <row r="33" ht="15.75" customHeight="1" spans="2:7">
      <c r="B33" s="138"/>
      <c r="G33" s="138"/>
    </row>
    <row r="34" customHeight="1" spans="2:7">
      <c r="B34" s="139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B1:L1"/>
    <mergeCell ref="B3:L3"/>
    <mergeCell ref="B4:D4"/>
    <mergeCell ref="B5:L5"/>
    <mergeCell ref="B7:F7"/>
    <mergeCell ref="B8:F8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22:F22"/>
    <mergeCell ref="B23:F23"/>
    <mergeCell ref="B24:F24"/>
    <mergeCell ref="B25:F25"/>
    <mergeCell ref="B27:L27"/>
    <mergeCell ref="B29:L29"/>
    <mergeCell ref="B33:F33"/>
    <mergeCell ref="G33:K33"/>
    <mergeCell ref="B31:L32"/>
    <mergeCell ref="B34:L35"/>
  </mergeCells>
  <pageMargins left="0.7" right="0.7" top="0.75" bottom="0.75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13"/>
  <sheetViews>
    <sheetView zoomScale="80" zoomScaleNormal="80" workbookViewId="0">
      <selection activeCell="Q42" sqref="Q42"/>
    </sheetView>
  </sheetViews>
  <sheetFormatPr defaultColWidth="14.4444444444444" defaultRowHeight="15" customHeight="1"/>
  <cols>
    <col min="1" max="1" width="8.66666666666667" customWidth="1"/>
    <col min="2" max="2" width="7.44444444444444" customWidth="1"/>
    <col min="3" max="3" width="8.44444444444444" customWidth="1"/>
    <col min="4" max="4" width="5.44444444444444" customWidth="1"/>
    <col min="5" max="5" width="6.88888888888889" customWidth="1"/>
    <col min="6" max="6" width="44.6666666666667" customWidth="1"/>
    <col min="7" max="10" width="25.3333333333333" customWidth="1"/>
    <col min="11" max="12" width="15.6666666666667" customWidth="1"/>
    <col min="13" max="26" width="8.66666666666667" customWidth="1"/>
  </cols>
  <sheetData>
    <row r="1" ht="18" customHeight="1" spans="2:12">
      <c r="B1" s="1"/>
      <c r="C1" s="1"/>
      <c r="D1" s="1"/>
      <c r="E1" s="1"/>
      <c r="F1" s="1" t="s">
        <v>4</v>
      </c>
      <c r="G1" s="1"/>
      <c r="H1" s="1"/>
      <c r="I1" s="1"/>
      <c r="J1" s="1"/>
      <c r="K1" s="1"/>
    </row>
    <row r="2" ht="15.75" customHeight="1" spans="2:12">
      <c r="B2" s="3" t="s">
        <v>1</v>
      </c>
    </row>
    <row r="3" ht="17.4" spans="2:12">
      <c r="B3" s="1"/>
      <c r="C3" s="1"/>
      <c r="D3" s="1"/>
      <c r="E3" s="1"/>
      <c r="F3" s="1"/>
      <c r="G3" s="1"/>
      <c r="H3" s="1"/>
      <c r="I3" s="1"/>
      <c r="J3" s="2"/>
      <c r="K3" s="2"/>
    </row>
    <row r="4" ht="18" customHeight="1" spans="2:12">
      <c r="B4" s="3" t="s">
        <v>33</v>
      </c>
    </row>
    <row r="5" ht="17.4" spans="2:12">
      <c r="B5" s="1"/>
      <c r="C5" s="1"/>
      <c r="D5" s="1"/>
      <c r="E5" s="1"/>
      <c r="F5" s="1"/>
      <c r="G5" s="1"/>
      <c r="H5" s="1"/>
      <c r="I5" s="1"/>
      <c r="J5" s="2"/>
      <c r="K5" s="2"/>
    </row>
    <row r="6" ht="15.75" customHeight="1" spans="2:12">
      <c r="B6" s="3" t="s">
        <v>34</v>
      </c>
    </row>
    <row r="7" ht="17.4" spans="2:12">
      <c r="B7" s="1"/>
      <c r="C7" s="1"/>
      <c r="D7" s="1"/>
      <c r="E7" s="1"/>
      <c r="F7" s="1"/>
      <c r="G7" s="1"/>
      <c r="H7" s="1"/>
      <c r="I7" s="1"/>
      <c r="J7" s="2"/>
      <c r="K7" s="2"/>
    </row>
    <row r="8" ht="26.4" spans="2:12">
      <c r="B8" s="6" t="s">
        <v>5</v>
      </c>
      <c r="C8" s="7"/>
      <c r="D8" s="7"/>
      <c r="E8" s="7"/>
      <c r="F8" s="8"/>
      <c r="G8" s="9" t="s">
        <v>6</v>
      </c>
      <c r="H8" s="10" t="s">
        <v>7</v>
      </c>
      <c r="I8" s="10" t="s">
        <v>35</v>
      </c>
      <c r="J8" s="9" t="s">
        <v>9</v>
      </c>
      <c r="K8" s="10" t="s">
        <v>10</v>
      </c>
      <c r="L8" s="10" t="s">
        <v>11</v>
      </c>
    </row>
    <row r="9" ht="16.5" customHeight="1" spans="2:12">
      <c r="B9" s="6">
        <v>1</v>
      </c>
      <c r="C9" s="7"/>
      <c r="D9" s="7"/>
      <c r="E9" s="7"/>
      <c r="F9" s="8"/>
      <c r="G9" s="10">
        <v>2</v>
      </c>
      <c r="H9" s="10">
        <v>3</v>
      </c>
      <c r="I9" s="10">
        <v>4</v>
      </c>
      <c r="J9" s="10">
        <v>5</v>
      </c>
      <c r="K9" s="10" t="s">
        <v>12</v>
      </c>
      <c r="L9" s="10" t="s">
        <v>13</v>
      </c>
    </row>
    <row r="10" ht="14.4" spans="2:12">
      <c r="B10" s="38"/>
      <c r="C10" s="38"/>
      <c r="D10" s="38"/>
      <c r="E10" s="38"/>
      <c r="F10" s="38" t="s">
        <v>36</v>
      </c>
      <c r="G10" s="22">
        <v>325935.02</v>
      </c>
      <c r="H10" s="48">
        <v>736012.17</v>
      </c>
      <c r="I10" s="48">
        <v>736012.17</v>
      </c>
      <c r="J10" s="22">
        <v>346578.5</v>
      </c>
      <c r="K10" s="40">
        <f>J10/G10*100</f>
        <v>106.333618277655</v>
      </c>
      <c r="L10" s="40">
        <f>J10/I10*100</f>
        <v>47.088691481827</v>
      </c>
    </row>
    <row r="11" ht="15.75" customHeight="1" spans="2:12">
      <c r="B11" s="38">
        <v>6</v>
      </c>
      <c r="C11" s="38"/>
      <c r="D11" s="38"/>
      <c r="E11" s="38"/>
      <c r="F11" s="38" t="s">
        <v>37</v>
      </c>
      <c r="G11" s="41">
        <v>325935.02</v>
      </c>
      <c r="H11" s="42">
        <v>736012.17</v>
      </c>
      <c r="I11" s="42">
        <v>736012.17</v>
      </c>
      <c r="J11" s="41">
        <v>346578.5</v>
      </c>
      <c r="K11" s="46">
        <f t="shared" ref="K11:K24" si="0">J11/G11*100</f>
        <v>106.333618277655</v>
      </c>
      <c r="L11" s="46">
        <v>0</v>
      </c>
    </row>
    <row r="12" ht="26.4" spans="2:12">
      <c r="B12" s="38"/>
      <c r="C12" s="59">
        <v>63</v>
      </c>
      <c r="D12" s="59"/>
      <c r="E12" s="59"/>
      <c r="F12" s="59" t="s">
        <v>38</v>
      </c>
      <c r="G12" s="41">
        <v>296861.17</v>
      </c>
      <c r="H12" s="42">
        <v>684826.34</v>
      </c>
      <c r="I12" s="42">
        <v>684826.34</v>
      </c>
      <c r="J12" s="41">
        <v>317320.52</v>
      </c>
      <c r="K12" s="46">
        <f t="shared" si="0"/>
        <v>106.891891586899</v>
      </c>
      <c r="L12" s="46">
        <f t="shared" ref="L12:L18" si="1">J12/I12*100</f>
        <v>46.3359105025078</v>
      </c>
    </row>
    <row r="13" ht="14.4" spans="2:12">
      <c r="B13" s="74"/>
      <c r="C13" s="74"/>
      <c r="D13" s="74">
        <v>636</v>
      </c>
      <c r="E13" s="74"/>
      <c r="F13" s="74" t="s">
        <v>39</v>
      </c>
      <c r="G13" s="41">
        <v>296861.17</v>
      </c>
      <c r="H13" s="42">
        <v>684826.34</v>
      </c>
      <c r="I13" s="42">
        <v>684826.34</v>
      </c>
      <c r="J13" s="41">
        <v>317320.52</v>
      </c>
      <c r="K13" s="46">
        <f t="shared" si="0"/>
        <v>106.891891586899</v>
      </c>
      <c r="L13" s="46">
        <f t="shared" si="1"/>
        <v>46.3359105025078</v>
      </c>
    </row>
    <row r="14" ht="14.4" spans="2:12">
      <c r="B14" s="74"/>
      <c r="C14" s="74"/>
      <c r="D14" s="74"/>
      <c r="E14" s="74">
        <v>6311</v>
      </c>
      <c r="F14" s="146" t="s">
        <v>40</v>
      </c>
      <c r="G14" s="41">
        <v>296861.17</v>
      </c>
      <c r="H14" s="42">
        <v>684826.34</v>
      </c>
      <c r="I14" s="42">
        <v>684826.34</v>
      </c>
      <c r="J14" s="41">
        <v>317320.52</v>
      </c>
      <c r="K14" s="46">
        <v>0</v>
      </c>
      <c r="L14" s="46">
        <v>0</v>
      </c>
    </row>
    <row r="15" ht="14.4" spans="2:12">
      <c r="B15" s="74"/>
      <c r="C15" s="74"/>
      <c r="D15" s="44"/>
      <c r="E15" s="44">
        <v>6361</v>
      </c>
      <c r="F15" s="74" t="s">
        <v>41</v>
      </c>
      <c r="G15" s="41">
        <v>0</v>
      </c>
      <c r="H15" s="42">
        <v>0</v>
      </c>
      <c r="I15" s="42">
        <v>0</v>
      </c>
      <c r="J15" s="41">
        <v>0</v>
      </c>
      <c r="K15" s="46">
        <v>0</v>
      </c>
      <c r="L15" s="46">
        <v>0</v>
      </c>
    </row>
    <row r="16" customFormat="1" ht="14.4" spans="2:12">
      <c r="B16" s="74"/>
      <c r="C16" s="74">
        <v>64</v>
      </c>
      <c r="D16" s="44"/>
      <c r="E16" s="44"/>
      <c r="F16" s="74" t="s">
        <v>42</v>
      </c>
      <c r="G16" s="41">
        <v>0</v>
      </c>
      <c r="H16" s="42">
        <v>10</v>
      </c>
      <c r="I16" s="42">
        <v>10</v>
      </c>
      <c r="J16" s="41">
        <v>0.02</v>
      </c>
      <c r="K16" s="46">
        <v>0</v>
      </c>
      <c r="L16" s="46">
        <v>0</v>
      </c>
    </row>
    <row r="17" ht="14.4" spans="1:26">
      <c r="B17" s="74"/>
      <c r="C17" s="74">
        <v>65</v>
      </c>
      <c r="D17" s="44"/>
      <c r="E17" s="44"/>
      <c r="F17" s="59" t="s">
        <v>43</v>
      </c>
      <c r="G17" s="41">
        <v>0</v>
      </c>
      <c r="H17" s="42">
        <v>400</v>
      </c>
      <c r="I17" s="42">
        <v>400</v>
      </c>
      <c r="J17" s="41">
        <v>0</v>
      </c>
      <c r="K17" s="46" t="e">
        <f t="shared" si="0"/>
        <v>#DIV/0!</v>
      </c>
      <c r="L17" s="46">
        <f t="shared" si="1"/>
        <v>0</v>
      </c>
    </row>
    <row r="18" ht="14.4" spans="1:26">
      <c r="B18" s="74"/>
      <c r="C18" s="74"/>
      <c r="D18" s="44">
        <v>652</v>
      </c>
      <c r="E18" s="44"/>
      <c r="F18" s="59" t="s">
        <v>44</v>
      </c>
      <c r="G18" s="41">
        <v>0</v>
      </c>
      <c r="H18" s="42">
        <v>400</v>
      </c>
      <c r="I18" s="42">
        <v>400</v>
      </c>
      <c r="J18" s="41">
        <v>0</v>
      </c>
      <c r="K18" s="46" t="e">
        <f t="shared" si="0"/>
        <v>#DIV/0!</v>
      </c>
      <c r="L18" s="46">
        <f t="shared" si="1"/>
        <v>0</v>
      </c>
    </row>
    <row r="19" ht="14.4" spans="1:26">
      <c r="B19" s="74"/>
      <c r="C19" s="74"/>
      <c r="D19" s="44"/>
      <c r="E19" s="74">
        <v>6526</v>
      </c>
      <c r="F19" s="59" t="s">
        <v>45</v>
      </c>
      <c r="G19" s="41">
        <v>0</v>
      </c>
      <c r="H19" s="42">
        <v>400</v>
      </c>
      <c r="I19" s="42">
        <v>400</v>
      </c>
      <c r="J19" s="41">
        <v>0</v>
      </c>
      <c r="K19" s="46">
        <v>0</v>
      </c>
      <c r="L19" s="58">
        <v>0</v>
      </c>
    </row>
    <row r="20" ht="26.4" spans="1:26">
      <c r="B20" s="74"/>
      <c r="C20" s="74">
        <v>66</v>
      </c>
      <c r="D20" s="44"/>
      <c r="E20" s="44"/>
      <c r="F20" s="59" t="s">
        <v>46</v>
      </c>
      <c r="G20" s="41">
        <v>0</v>
      </c>
      <c r="H20" s="42">
        <v>190</v>
      </c>
      <c r="I20" s="42">
        <v>190</v>
      </c>
      <c r="J20" s="41">
        <v>0</v>
      </c>
      <c r="K20" s="46">
        <v>0</v>
      </c>
      <c r="L20" s="58">
        <v>0</v>
      </c>
    </row>
    <row r="21" ht="14.4" spans="1:26">
      <c r="B21" s="74"/>
      <c r="C21" s="75"/>
      <c r="D21" s="44">
        <v>661</v>
      </c>
      <c r="E21" s="44"/>
      <c r="F21" s="59" t="s">
        <v>47</v>
      </c>
      <c r="G21" s="41">
        <v>0</v>
      </c>
      <c r="H21" s="42">
        <v>190</v>
      </c>
      <c r="I21" s="42">
        <v>190</v>
      </c>
      <c r="J21" s="41">
        <v>0</v>
      </c>
      <c r="K21" s="46">
        <v>0</v>
      </c>
      <c r="L21" s="58">
        <v>0</v>
      </c>
    </row>
    <row r="22" ht="14.4" spans="1:26">
      <c r="B22" s="74"/>
      <c r="C22" s="75"/>
      <c r="D22" s="44"/>
      <c r="E22" s="44">
        <v>6614</v>
      </c>
      <c r="F22" s="59" t="s">
        <v>48</v>
      </c>
      <c r="G22" s="41">
        <v>0</v>
      </c>
      <c r="H22" s="42">
        <v>190</v>
      </c>
      <c r="I22" s="42">
        <v>190</v>
      </c>
      <c r="J22" s="41">
        <v>0</v>
      </c>
      <c r="K22" s="46">
        <v>0</v>
      </c>
      <c r="L22" s="58">
        <v>0</v>
      </c>
    </row>
    <row r="23" ht="14.4" spans="1:26">
      <c r="B23" s="74"/>
      <c r="C23" s="74">
        <v>67</v>
      </c>
      <c r="D23" s="44"/>
      <c r="E23" s="44"/>
      <c r="F23" s="59" t="s">
        <v>49</v>
      </c>
      <c r="G23" s="41">
        <v>29073.8</v>
      </c>
      <c r="H23" s="42">
        <v>50585.83</v>
      </c>
      <c r="I23" s="42">
        <v>50585.83</v>
      </c>
      <c r="J23" s="41">
        <v>29257.98</v>
      </c>
      <c r="K23" s="46">
        <f t="shared" si="0"/>
        <v>100.633491322084</v>
      </c>
      <c r="L23" s="58">
        <v>0</v>
      </c>
    </row>
    <row r="24" ht="26.4" spans="1:26">
      <c r="B24" s="74"/>
      <c r="C24" s="74"/>
      <c r="D24" s="44">
        <v>671</v>
      </c>
      <c r="E24" s="44"/>
      <c r="F24" s="59" t="s">
        <v>50</v>
      </c>
      <c r="G24" s="41">
        <v>29073.8</v>
      </c>
      <c r="H24" s="42">
        <v>50585.83</v>
      </c>
      <c r="I24" s="42">
        <v>50585.83</v>
      </c>
      <c r="J24" s="41">
        <v>29257.98</v>
      </c>
      <c r="K24" s="46">
        <f t="shared" si="0"/>
        <v>100.633491322084</v>
      </c>
      <c r="L24" s="58">
        <v>0</v>
      </c>
    </row>
    <row r="25" ht="14.4" spans="1:26">
      <c r="B25" s="74"/>
      <c r="C25" s="74"/>
      <c r="D25" s="44"/>
      <c r="E25" s="147" t="s">
        <v>51</v>
      </c>
      <c r="F25" s="59"/>
      <c r="G25" s="41">
        <v>29073.8</v>
      </c>
      <c r="H25" s="42">
        <v>50585.83</v>
      </c>
      <c r="I25" s="42">
        <v>50585.83</v>
      </c>
      <c r="J25" s="41">
        <v>29257.98</v>
      </c>
      <c r="K25" s="46">
        <v>0</v>
      </c>
      <c r="L25" s="58"/>
    </row>
    <row r="26" ht="14.4" spans="1:26">
      <c r="A26" s="96"/>
      <c r="B26" s="75">
        <v>7</v>
      </c>
      <c r="C26" s="75"/>
      <c r="D26" s="97"/>
      <c r="E26" s="97"/>
      <c r="F26" s="38" t="s">
        <v>52</v>
      </c>
      <c r="G26" s="54">
        <v>0</v>
      </c>
      <c r="H26" s="54">
        <v>0</v>
      </c>
      <c r="I26" s="54">
        <v>0</v>
      </c>
      <c r="J26" s="54">
        <v>0</v>
      </c>
      <c r="K26" s="46">
        <v>0</v>
      </c>
      <c r="L26" s="98">
        <v>0</v>
      </c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4.4" spans="1:26">
      <c r="B27" s="74"/>
      <c r="C27" s="74">
        <v>72</v>
      </c>
      <c r="D27" s="44"/>
      <c r="E27" s="44"/>
      <c r="F27" s="148" t="s">
        <v>53</v>
      </c>
      <c r="G27" s="42">
        <v>0</v>
      </c>
      <c r="H27" s="42">
        <v>0</v>
      </c>
      <c r="I27" s="42">
        <v>0</v>
      </c>
      <c r="J27" s="42">
        <v>0</v>
      </c>
      <c r="K27" s="46">
        <v>0</v>
      </c>
      <c r="L27" s="63">
        <v>0</v>
      </c>
    </row>
    <row r="28" ht="15.75" customHeight="1" spans="1:26">
      <c r="B28" s="74"/>
      <c r="C28" s="74"/>
      <c r="D28" s="74">
        <v>721</v>
      </c>
      <c r="E28" s="74"/>
      <c r="F28" s="148" t="s">
        <v>54</v>
      </c>
      <c r="G28" s="42">
        <v>0</v>
      </c>
      <c r="H28" s="42">
        <v>0</v>
      </c>
      <c r="I28" s="42">
        <v>0</v>
      </c>
      <c r="J28" s="42">
        <v>0</v>
      </c>
      <c r="K28" s="46">
        <v>0</v>
      </c>
      <c r="L28" s="63">
        <v>0</v>
      </c>
    </row>
    <row r="29" ht="15.75" customHeight="1" spans="1:26">
      <c r="B29" s="74"/>
      <c r="C29" s="74"/>
      <c r="D29" s="74"/>
      <c r="E29" s="74">
        <v>7211</v>
      </c>
      <c r="F29" s="148" t="s">
        <v>55</v>
      </c>
      <c r="G29" s="42">
        <v>0</v>
      </c>
      <c r="H29" s="42">
        <v>0</v>
      </c>
      <c r="I29" s="42">
        <v>0</v>
      </c>
      <c r="J29" s="42">
        <v>0</v>
      </c>
      <c r="K29" s="46">
        <v>0</v>
      </c>
      <c r="L29" s="63">
        <v>0</v>
      </c>
    </row>
    <row r="30" ht="15.75" customHeight="1" spans="1:26">
      <c r="B30" s="74"/>
      <c r="C30" s="74"/>
      <c r="D30" s="74"/>
      <c r="E30" s="146" t="s">
        <v>56</v>
      </c>
      <c r="F30" s="59"/>
      <c r="G30" s="41"/>
      <c r="H30" s="63"/>
      <c r="I30" s="63"/>
      <c r="J30" s="41"/>
      <c r="K30" s="58"/>
      <c r="L30" s="58"/>
    </row>
    <row r="31" ht="15.75" customHeight="1"/>
    <row r="32" ht="30" customHeight="1" spans="1:26">
      <c r="B32" s="6" t="s">
        <v>5</v>
      </c>
      <c r="C32" s="7"/>
      <c r="D32" s="7"/>
      <c r="E32" s="7"/>
      <c r="F32" s="8"/>
      <c r="G32" s="9" t="s">
        <v>6</v>
      </c>
      <c r="H32" s="10" t="s">
        <v>57</v>
      </c>
      <c r="I32" s="10" t="s">
        <v>8</v>
      </c>
      <c r="J32" s="9" t="s">
        <v>9</v>
      </c>
      <c r="K32" s="10" t="s">
        <v>10</v>
      </c>
      <c r="L32" s="10" t="s">
        <v>11</v>
      </c>
    </row>
    <row r="33" ht="12.75" customHeight="1" spans="2:12">
      <c r="B33" s="6">
        <v>1</v>
      </c>
      <c r="C33" s="7"/>
      <c r="D33" s="7"/>
      <c r="E33" s="7"/>
      <c r="F33" s="8"/>
      <c r="G33" s="10">
        <v>5</v>
      </c>
      <c r="H33" s="10">
        <v>3</v>
      </c>
      <c r="I33" s="10">
        <v>4</v>
      </c>
      <c r="J33" s="10">
        <v>5</v>
      </c>
      <c r="K33" s="10" t="s">
        <v>12</v>
      </c>
      <c r="L33" s="10" t="s">
        <v>13</v>
      </c>
    </row>
    <row r="34" ht="15.75" customHeight="1" spans="2:12">
      <c r="B34" s="38"/>
      <c r="C34" s="38"/>
      <c r="D34" s="38"/>
      <c r="E34" s="38"/>
      <c r="F34" s="38" t="s">
        <v>58</v>
      </c>
      <c r="G34" s="22">
        <v>368774.6</v>
      </c>
      <c r="H34" s="48">
        <v>680722.05</v>
      </c>
      <c r="I34" s="48">
        <v>680722.05</v>
      </c>
      <c r="J34" s="22">
        <v>328921.46</v>
      </c>
      <c r="K34" s="99">
        <f>J34/G34*100</f>
        <v>89.1930897626897</v>
      </c>
      <c r="L34" s="40">
        <f>J34/I34*100</f>
        <v>48.3194954533939</v>
      </c>
    </row>
    <row r="35" ht="15.75" customHeight="1" spans="2:12">
      <c r="B35" s="38">
        <v>3</v>
      </c>
      <c r="C35" s="38"/>
      <c r="D35" s="38"/>
      <c r="E35" s="38"/>
      <c r="F35" s="38" t="s">
        <v>59</v>
      </c>
      <c r="G35" s="41">
        <v>368774.6</v>
      </c>
      <c r="H35" s="86">
        <v>680722.05</v>
      </c>
      <c r="I35" s="86">
        <v>680722.05</v>
      </c>
      <c r="J35" s="41">
        <v>278315.24</v>
      </c>
      <c r="K35" s="46">
        <f>J34/G34*100</f>
        <v>89.1930897626897</v>
      </c>
      <c r="L35" s="46">
        <f t="shared" ref="L35:L48" si="2">J35/I35*100</f>
        <v>40.8852981918244</v>
      </c>
    </row>
    <row r="36" ht="15.75" customHeight="1" spans="2:12">
      <c r="B36" s="38"/>
      <c r="C36" s="59">
        <v>31</v>
      </c>
      <c r="D36" s="59"/>
      <c r="E36" s="59"/>
      <c r="F36" s="59" t="s">
        <v>60</v>
      </c>
      <c r="G36" s="41">
        <v>313874.01</v>
      </c>
      <c r="H36" s="86">
        <v>569311.94</v>
      </c>
      <c r="I36" s="86">
        <v>569311.94</v>
      </c>
      <c r="J36" s="41">
        <v>236922.98</v>
      </c>
      <c r="K36" s="46">
        <f t="shared" ref="K36:K47" si="3">J35/G35*100</f>
        <v>75.4702845586437</v>
      </c>
      <c r="L36" s="46">
        <f t="shared" si="2"/>
        <v>41.6156703124828</v>
      </c>
    </row>
    <row r="37" ht="15.75" customHeight="1" spans="2:12">
      <c r="B37" s="74"/>
      <c r="C37" s="74"/>
      <c r="D37" s="74">
        <v>311</v>
      </c>
      <c r="E37" s="74"/>
      <c r="F37" s="146" t="s">
        <v>61</v>
      </c>
      <c r="G37" s="41">
        <v>261930.88</v>
      </c>
      <c r="H37" s="86"/>
      <c r="I37" s="86"/>
      <c r="J37" s="41">
        <v>236922.98</v>
      </c>
      <c r="K37" s="46">
        <f t="shared" si="3"/>
        <v>75.4834654834913</v>
      </c>
      <c r="L37" s="46" t="e">
        <f t="shared" si="2"/>
        <v>#DIV/0!</v>
      </c>
    </row>
    <row r="38" ht="15.75" customHeight="1" spans="2:12">
      <c r="B38" s="74"/>
      <c r="C38" s="74"/>
      <c r="D38" s="74"/>
      <c r="E38" s="74">
        <v>3111</v>
      </c>
      <c r="F38" s="146" t="s">
        <v>62</v>
      </c>
      <c r="G38" s="41">
        <v>261930.88</v>
      </c>
      <c r="H38" s="86"/>
      <c r="I38" s="86"/>
      <c r="J38" s="41">
        <v>236922.98</v>
      </c>
      <c r="K38" s="46">
        <f t="shared" si="3"/>
        <v>90.4524812042017</v>
      </c>
      <c r="L38" s="46">
        <v>0</v>
      </c>
    </row>
    <row r="39" ht="15.75" customHeight="1" spans="2:12">
      <c r="B39" s="74"/>
      <c r="C39" s="74"/>
      <c r="D39" s="44">
        <v>313</v>
      </c>
      <c r="E39" s="44"/>
      <c r="F39" s="74" t="s">
        <v>63</v>
      </c>
      <c r="G39" s="41">
        <v>43143.13</v>
      </c>
      <c r="H39" s="86"/>
      <c r="I39" s="86"/>
      <c r="J39" s="41">
        <v>39092.26</v>
      </c>
      <c r="K39" s="46">
        <f t="shared" si="3"/>
        <v>90.4524812042017</v>
      </c>
      <c r="L39" s="46">
        <v>0</v>
      </c>
    </row>
    <row r="40" ht="15.75" customHeight="1" spans="2:12">
      <c r="B40" s="74"/>
      <c r="C40" s="74">
        <v>32</v>
      </c>
      <c r="D40" s="44"/>
      <c r="E40" s="44"/>
      <c r="F40" s="146" t="s">
        <v>64</v>
      </c>
      <c r="G40" s="41">
        <v>54717.72</v>
      </c>
      <c r="H40" s="86">
        <f>111207.77+515.58</f>
        <v>111723.35</v>
      </c>
      <c r="I40" s="86">
        <f>111207.77+515.58</f>
        <v>111723.35</v>
      </c>
      <c r="J40" s="41">
        <v>50404.01</v>
      </c>
      <c r="K40" s="46">
        <f>J40/G40*100</f>
        <v>92.116429558834</v>
      </c>
      <c r="L40" s="46">
        <f t="shared" si="2"/>
        <v>45.1150184809174</v>
      </c>
    </row>
    <row r="41" ht="15.75" customHeight="1" spans="2:12">
      <c r="B41" s="74"/>
      <c r="C41" s="74"/>
      <c r="D41" s="74">
        <v>321</v>
      </c>
      <c r="E41" s="74"/>
      <c r="F41" s="146" t="s">
        <v>65</v>
      </c>
      <c r="G41" s="41">
        <v>21277.19</v>
      </c>
      <c r="H41" s="86"/>
      <c r="I41" s="86"/>
      <c r="J41" s="41">
        <v>20606.21</v>
      </c>
      <c r="K41" s="46">
        <f t="shared" si="3"/>
        <v>92.116429558834</v>
      </c>
      <c r="L41" s="46">
        <v>0</v>
      </c>
    </row>
    <row r="42" ht="15.75" customHeight="1" spans="2:12">
      <c r="B42" s="74"/>
      <c r="C42" s="75"/>
      <c r="D42" s="74">
        <v>322</v>
      </c>
      <c r="E42" s="74"/>
      <c r="F42" s="59" t="s">
        <v>66</v>
      </c>
      <c r="G42" s="41">
        <v>14401.39</v>
      </c>
      <c r="H42" s="86"/>
      <c r="I42" s="86"/>
      <c r="J42" s="41">
        <v>12378.38</v>
      </c>
      <c r="K42" s="46">
        <f t="shared" si="3"/>
        <v>96.8464820777556</v>
      </c>
      <c r="L42" s="46">
        <v>0</v>
      </c>
    </row>
    <row r="43" ht="15.75" customHeight="1" spans="2:12">
      <c r="B43" s="74"/>
      <c r="C43" s="75"/>
      <c r="D43" s="44">
        <v>323</v>
      </c>
      <c r="E43" s="44"/>
      <c r="F43" s="44" t="s">
        <v>67</v>
      </c>
      <c r="G43" s="41">
        <v>17264.18</v>
      </c>
      <c r="H43" s="86"/>
      <c r="I43" s="86"/>
      <c r="J43" s="41">
        <v>15649.71</v>
      </c>
      <c r="K43" s="46">
        <f t="shared" si="3"/>
        <v>85.9526754014717</v>
      </c>
      <c r="L43" s="46">
        <v>0</v>
      </c>
    </row>
    <row r="44" ht="15.75" customHeight="1" spans="2:12">
      <c r="B44" s="74"/>
      <c r="C44" s="74"/>
      <c r="D44" s="44">
        <v>329</v>
      </c>
      <c r="E44" s="44"/>
      <c r="F44" s="44" t="s">
        <v>68</v>
      </c>
      <c r="G44" s="41">
        <v>1774.96</v>
      </c>
      <c r="H44" s="86"/>
      <c r="I44" s="86"/>
      <c r="J44" s="41">
        <v>1769.71</v>
      </c>
      <c r="K44" s="46">
        <f t="shared" si="3"/>
        <v>90.6484408758481</v>
      </c>
      <c r="L44" s="46">
        <v>0</v>
      </c>
    </row>
    <row r="45" ht="15.75" customHeight="1" spans="2:12">
      <c r="B45" s="75"/>
      <c r="C45" s="74">
        <v>34</v>
      </c>
      <c r="D45" s="75"/>
      <c r="E45" s="75"/>
      <c r="F45" s="76" t="s">
        <v>69</v>
      </c>
      <c r="G45" s="41">
        <v>182.87</v>
      </c>
      <c r="H45" s="86">
        <v>80.84</v>
      </c>
      <c r="I45" s="86">
        <v>80.84</v>
      </c>
      <c r="J45" s="41">
        <v>80.84</v>
      </c>
      <c r="K45" s="46">
        <f t="shared" si="3"/>
        <v>99.7042186866183</v>
      </c>
      <c r="L45" s="46">
        <f t="shared" si="2"/>
        <v>100</v>
      </c>
    </row>
    <row r="46" ht="15.75" customHeight="1" spans="2:12">
      <c r="B46" s="75"/>
      <c r="C46" s="75"/>
      <c r="D46" s="74">
        <v>343</v>
      </c>
      <c r="E46" s="75"/>
      <c r="F46" s="77" t="s">
        <v>70</v>
      </c>
      <c r="G46" s="41">
        <v>182.87</v>
      </c>
      <c r="H46" s="86">
        <v>80.84</v>
      </c>
      <c r="I46" s="86">
        <v>80.84</v>
      </c>
      <c r="J46" s="41">
        <v>80.84</v>
      </c>
      <c r="K46" s="46">
        <f t="shared" si="3"/>
        <v>44.2062667468694</v>
      </c>
      <c r="L46" s="46">
        <f t="shared" si="2"/>
        <v>100</v>
      </c>
    </row>
    <row r="47" ht="15.75" customHeight="1" spans="2:12">
      <c r="B47" s="75"/>
      <c r="C47" s="75">
        <v>38</v>
      </c>
      <c r="D47" s="75"/>
      <c r="E47" s="75"/>
      <c r="F47" s="76" t="s">
        <v>71</v>
      </c>
      <c r="G47" s="41">
        <v>0</v>
      </c>
      <c r="H47" s="86">
        <v>121.5</v>
      </c>
      <c r="I47" s="86">
        <v>121.5</v>
      </c>
      <c r="J47" s="41">
        <v>121.37</v>
      </c>
      <c r="K47" s="46">
        <f t="shared" si="3"/>
        <v>44.2062667468694</v>
      </c>
      <c r="L47" s="46">
        <f t="shared" si="2"/>
        <v>99.8930041152263</v>
      </c>
    </row>
    <row r="48" ht="15.75" customHeight="1" spans="2:12">
      <c r="B48" s="75"/>
      <c r="C48" s="75"/>
      <c r="D48" s="75">
        <v>381</v>
      </c>
      <c r="E48" s="75"/>
      <c r="F48" s="76" t="s">
        <v>72</v>
      </c>
      <c r="G48" s="41">
        <v>0</v>
      </c>
      <c r="H48" s="86">
        <v>121.5</v>
      </c>
      <c r="I48" s="86">
        <v>121.5</v>
      </c>
      <c r="J48" s="41">
        <v>121.37</v>
      </c>
      <c r="K48" s="46">
        <v>0</v>
      </c>
      <c r="L48" s="46">
        <f t="shared" si="2"/>
        <v>99.8930041152263</v>
      </c>
    </row>
    <row r="49" ht="15.75" customHeight="1" spans="2:12">
      <c r="B49" s="75">
        <v>4</v>
      </c>
      <c r="C49" s="75"/>
      <c r="D49" s="75"/>
      <c r="E49" s="75"/>
      <c r="F49" s="76" t="s">
        <v>73</v>
      </c>
      <c r="G49" s="41">
        <v>0</v>
      </c>
      <c r="H49" s="86">
        <v>6528.68</v>
      </c>
      <c r="I49" s="86">
        <v>6528.68</v>
      </c>
      <c r="J49" s="41">
        <v>858.05</v>
      </c>
      <c r="K49" s="46">
        <v>0</v>
      </c>
      <c r="L49" s="46">
        <v>0</v>
      </c>
    </row>
    <row r="50" ht="15.75" customHeight="1" spans="2:12">
      <c r="B50" s="59"/>
      <c r="C50" s="59">
        <v>41</v>
      </c>
      <c r="D50" s="59"/>
      <c r="E50" s="59"/>
      <c r="F50" s="77" t="s">
        <v>74</v>
      </c>
      <c r="G50" s="41">
        <v>0</v>
      </c>
      <c r="H50" s="86"/>
      <c r="I50" s="86"/>
      <c r="J50" s="41"/>
      <c r="K50" s="46">
        <v>0</v>
      </c>
      <c r="L50" s="46">
        <v>0</v>
      </c>
    </row>
    <row r="51" ht="15.75" customHeight="1" spans="2:12">
      <c r="B51" s="59"/>
      <c r="C51" s="59"/>
      <c r="D51" s="74">
        <v>411</v>
      </c>
      <c r="E51" s="74"/>
      <c r="F51" s="146" t="s">
        <v>75</v>
      </c>
      <c r="G51" s="41">
        <v>0</v>
      </c>
      <c r="H51" s="86"/>
      <c r="I51" s="86"/>
      <c r="J51" s="41"/>
      <c r="K51" s="46">
        <v>0</v>
      </c>
      <c r="L51" s="46">
        <v>0</v>
      </c>
    </row>
    <row r="52" ht="15.75" customHeight="1" spans="2:12">
      <c r="B52" s="59"/>
      <c r="C52" s="59">
        <v>42</v>
      </c>
      <c r="D52" s="74"/>
      <c r="E52" s="74"/>
      <c r="F52" s="74" t="s">
        <v>76</v>
      </c>
      <c r="G52" s="41">
        <v>0</v>
      </c>
      <c r="H52" s="86"/>
      <c r="I52" s="86"/>
      <c r="J52" s="41">
        <v>858.05</v>
      </c>
      <c r="K52" s="46">
        <v>0</v>
      </c>
      <c r="L52" s="46">
        <v>0</v>
      </c>
    </row>
    <row r="53" ht="15.75" customHeight="1" spans="2:12">
      <c r="B53" s="59"/>
      <c r="C53" s="59" t="s">
        <v>56</v>
      </c>
      <c r="D53" s="74">
        <v>422</v>
      </c>
      <c r="E53" s="74"/>
      <c r="F53" s="74" t="s">
        <v>76</v>
      </c>
      <c r="G53" s="41">
        <v>0</v>
      </c>
      <c r="H53" s="86"/>
      <c r="I53" s="86"/>
      <c r="J53" s="41">
        <v>858.05</v>
      </c>
      <c r="K53" s="46">
        <v>0</v>
      </c>
      <c r="L53" s="46">
        <v>0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B2:L2"/>
    <mergeCell ref="B4:L4"/>
    <mergeCell ref="B6:L6"/>
    <mergeCell ref="B8:F8"/>
    <mergeCell ref="B9:F9"/>
    <mergeCell ref="B32:F32"/>
    <mergeCell ref="B33:F33"/>
  </mergeCells>
  <pageMargins left="0.7" right="0.7" top="0.75" bottom="0.75" header="0" footer="0"/>
  <pageSetup paperSize="9" scale="5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1014"/>
  <sheetViews>
    <sheetView zoomScale="90" zoomScaleNormal="90" topLeftCell="A4" workbookViewId="0">
      <selection activeCell="F6" sqref="F6"/>
    </sheetView>
  </sheetViews>
  <sheetFormatPr defaultColWidth="14.4444444444444" defaultRowHeight="15" customHeight="1"/>
  <cols>
    <col min="1" max="1" width="8.66666666666667" customWidth="1"/>
    <col min="2" max="2" width="37.6666666666667" customWidth="1"/>
    <col min="3" max="6" width="25.3333333333333" customWidth="1"/>
    <col min="7" max="8" width="15.6666666666667" customWidth="1"/>
    <col min="9" max="26" width="8.66666666666667" customWidth="1"/>
  </cols>
  <sheetData>
    <row r="1" ht="17.4" spans="2:11">
      <c r="B1" s="1"/>
      <c r="C1" s="1"/>
      <c r="D1" s="1"/>
      <c r="E1" s="1"/>
      <c r="F1" s="2"/>
      <c r="G1" s="2"/>
      <c r="H1" s="2"/>
    </row>
    <row r="2" ht="15.75" customHeight="1" spans="2:11">
      <c r="B2" s="3" t="s">
        <v>77</v>
      </c>
    </row>
    <row r="3" ht="17.4" spans="2:11">
      <c r="B3" s="1"/>
      <c r="C3" s="1"/>
      <c r="D3" s="1"/>
      <c r="E3" s="1"/>
      <c r="F3" s="2"/>
      <c r="G3" s="2"/>
      <c r="H3" s="2"/>
    </row>
    <row r="4" ht="26.4" spans="2:11">
      <c r="B4" s="10" t="s">
        <v>5</v>
      </c>
      <c r="C4" s="10" t="s">
        <v>6</v>
      </c>
      <c r="D4" s="10" t="s">
        <v>57</v>
      </c>
      <c r="E4" s="10" t="s">
        <v>8</v>
      </c>
      <c r="F4" s="10" t="s">
        <v>78</v>
      </c>
      <c r="G4" s="10" t="s">
        <v>10</v>
      </c>
      <c r="H4" s="10" t="s">
        <v>11</v>
      </c>
    </row>
    <row r="5" ht="14.4" spans="2:11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 t="s">
        <v>12</v>
      </c>
      <c r="H5" s="10" t="s">
        <v>13</v>
      </c>
    </row>
    <row r="6" ht="14.4" spans="2:11">
      <c r="B6" s="38" t="s">
        <v>79</v>
      </c>
      <c r="C6" s="22">
        <v>325935.02</v>
      </c>
      <c r="D6" s="39">
        <v>736012.17</v>
      </c>
      <c r="E6" s="39">
        <v>736012.17</v>
      </c>
      <c r="F6" s="22">
        <v>346578.05</v>
      </c>
      <c r="G6" s="40">
        <f>F6/C6*100</f>
        <v>106.333480213326</v>
      </c>
      <c r="H6" s="40">
        <f>F6/E6*100</f>
        <v>47.0886303415336</v>
      </c>
      <c r="K6" s="71" t="s">
        <v>4</v>
      </c>
    </row>
    <row r="7" ht="14.4" spans="2:11">
      <c r="B7" s="38" t="s">
        <v>80</v>
      </c>
      <c r="C7" s="41">
        <v>0</v>
      </c>
      <c r="D7" s="42">
        <v>0</v>
      </c>
      <c r="E7" s="42">
        <v>0</v>
      </c>
      <c r="F7" s="41">
        <v>199.08</v>
      </c>
      <c r="G7" s="40">
        <v>0</v>
      </c>
      <c r="H7" s="40">
        <v>0</v>
      </c>
    </row>
    <row r="8" ht="14.4" spans="2:11">
      <c r="B8" s="149" t="s">
        <v>81</v>
      </c>
      <c r="C8" s="41">
        <v>0</v>
      </c>
      <c r="D8" s="42">
        <v>0</v>
      </c>
      <c r="E8" s="42">
        <v>0</v>
      </c>
      <c r="F8" s="41">
        <v>199.08</v>
      </c>
      <c r="G8" s="40">
        <v>0</v>
      </c>
      <c r="H8" s="40">
        <v>0</v>
      </c>
    </row>
    <row r="9" ht="14.4" spans="2:11">
      <c r="B9" s="44" t="s">
        <v>82</v>
      </c>
      <c r="C9" s="41">
        <v>0</v>
      </c>
      <c r="D9" s="42">
        <v>0</v>
      </c>
      <c r="E9" s="42">
        <v>0</v>
      </c>
      <c r="F9" s="41">
        <v>199.08</v>
      </c>
      <c r="G9" s="45">
        <v>0</v>
      </c>
      <c r="H9" s="40">
        <v>0</v>
      </c>
    </row>
    <row r="10" ht="14.4" spans="2:11">
      <c r="B10" s="44" t="s">
        <v>51</v>
      </c>
      <c r="C10" s="41"/>
      <c r="D10" s="42"/>
      <c r="E10" s="42"/>
      <c r="F10" s="41"/>
      <c r="G10" s="45"/>
      <c r="H10" s="40"/>
    </row>
    <row r="11" ht="14.4" spans="2:11">
      <c r="B11" s="38" t="s">
        <v>83</v>
      </c>
      <c r="C11" s="41">
        <v>0</v>
      </c>
      <c r="D11" s="42">
        <v>0</v>
      </c>
      <c r="E11" s="42">
        <v>0</v>
      </c>
      <c r="F11" s="41"/>
      <c r="G11" s="45">
        <v>0</v>
      </c>
      <c r="H11" s="40">
        <v>0</v>
      </c>
    </row>
    <row r="12" ht="14.4" spans="2:11">
      <c r="B12" s="43" t="s">
        <v>84</v>
      </c>
      <c r="C12" s="41">
        <v>0</v>
      </c>
      <c r="D12" s="42">
        <v>0</v>
      </c>
      <c r="E12" s="42">
        <v>0</v>
      </c>
      <c r="F12" s="41"/>
      <c r="G12" s="45">
        <v>0</v>
      </c>
      <c r="H12" s="46">
        <v>0</v>
      </c>
    </row>
    <row r="13" ht="14.4" spans="2:11">
      <c r="B13" s="43"/>
      <c r="C13" s="41"/>
      <c r="D13" s="42"/>
      <c r="E13" s="42"/>
      <c r="F13" s="41"/>
      <c r="G13" s="45"/>
      <c r="H13" s="46"/>
    </row>
    <row r="14" ht="14.4" spans="2:11">
      <c r="B14" s="38" t="s">
        <v>85</v>
      </c>
      <c r="C14" s="41">
        <v>0.05</v>
      </c>
      <c r="D14" s="42">
        <v>200</v>
      </c>
      <c r="E14" s="42">
        <v>200</v>
      </c>
      <c r="F14" s="41">
        <v>25</v>
      </c>
      <c r="G14" s="45">
        <v>0</v>
      </c>
      <c r="H14" s="46">
        <v>0</v>
      </c>
    </row>
    <row r="15" ht="14.4" spans="2:11">
      <c r="B15" s="43" t="s">
        <v>86</v>
      </c>
      <c r="C15" s="41">
        <v>0.05</v>
      </c>
      <c r="D15" s="42">
        <v>200</v>
      </c>
      <c r="E15" s="42">
        <v>200</v>
      </c>
      <c r="F15" s="41">
        <v>25</v>
      </c>
      <c r="G15" s="45">
        <v>0</v>
      </c>
      <c r="H15" s="46">
        <v>0</v>
      </c>
    </row>
    <row r="16" ht="14.4" spans="2:11">
      <c r="B16" s="43"/>
      <c r="C16" s="41"/>
      <c r="D16" s="42"/>
      <c r="E16" s="42"/>
      <c r="F16" s="41"/>
      <c r="G16" s="45"/>
      <c r="H16" s="46"/>
    </row>
    <row r="17" ht="14.4" spans="2:8">
      <c r="B17" s="47" t="s">
        <v>87</v>
      </c>
      <c r="C17" s="22">
        <v>0</v>
      </c>
      <c r="D17" s="48">
        <v>1136.74</v>
      </c>
      <c r="E17" s="48">
        <v>1136.74</v>
      </c>
      <c r="F17" s="22">
        <v>336.3</v>
      </c>
      <c r="G17" s="49">
        <v>0</v>
      </c>
      <c r="H17" s="40">
        <f>F17/E17*100</f>
        <v>29.5846015799567</v>
      </c>
    </row>
    <row r="18" ht="13.5" customHeight="1" spans="2:8">
      <c r="B18" s="50" t="s">
        <v>88</v>
      </c>
      <c r="C18" s="41">
        <v>0</v>
      </c>
      <c r="D18" s="42">
        <v>1136.74</v>
      </c>
      <c r="E18" s="42">
        <v>1136.74</v>
      </c>
      <c r="F18" s="41">
        <v>336.3</v>
      </c>
      <c r="G18" s="49">
        <v>0</v>
      </c>
      <c r="H18" s="40">
        <f t="shared" ref="H18:H25" si="0">F18/E18*100</f>
        <v>29.5846015799567</v>
      </c>
    </row>
    <row r="19" ht="14.4" spans="2:8">
      <c r="B19" s="43" t="s">
        <v>89</v>
      </c>
      <c r="C19" s="41">
        <v>0</v>
      </c>
      <c r="D19" s="42">
        <v>1136.74</v>
      </c>
      <c r="E19" s="42">
        <v>1136.74</v>
      </c>
      <c r="F19" s="41">
        <v>336.6</v>
      </c>
      <c r="G19" s="49">
        <v>0</v>
      </c>
      <c r="H19" s="40">
        <f t="shared" si="0"/>
        <v>29.6109928391717</v>
      </c>
    </row>
    <row r="20" customFormat="1" ht="14.4" spans="2:8">
      <c r="B20" s="43"/>
      <c r="C20" s="41"/>
      <c r="D20" s="42"/>
      <c r="E20" s="42"/>
      <c r="F20" s="41"/>
      <c r="G20" s="49"/>
      <c r="H20" s="40"/>
    </row>
    <row r="21" customFormat="1" ht="14.4" spans="2:8">
      <c r="B21" s="43" t="s">
        <v>90</v>
      </c>
      <c r="C21" s="41">
        <v>29073.8</v>
      </c>
      <c r="D21" s="42">
        <v>50585.82</v>
      </c>
      <c r="E21" s="42">
        <v>50585.82</v>
      </c>
      <c r="F21" s="41">
        <v>29257.98</v>
      </c>
      <c r="G21" s="49">
        <v>0</v>
      </c>
      <c r="H21" s="40">
        <v>0</v>
      </c>
    </row>
    <row r="22" ht="14.4" spans="2:8">
      <c r="B22" s="43" t="s">
        <v>91</v>
      </c>
      <c r="C22" s="41">
        <v>29073.8</v>
      </c>
      <c r="D22" s="42">
        <v>50585.82</v>
      </c>
      <c r="E22" s="42">
        <v>50585.82</v>
      </c>
      <c r="F22" s="41">
        <v>29257.98</v>
      </c>
      <c r="G22" s="49">
        <v>0</v>
      </c>
      <c r="H22" s="40">
        <v>0</v>
      </c>
    </row>
    <row r="23" ht="14.4" spans="2:8">
      <c r="B23" s="47" t="s">
        <v>92</v>
      </c>
      <c r="C23" s="22"/>
      <c r="D23" s="48"/>
      <c r="E23" s="48"/>
      <c r="F23" s="22"/>
      <c r="G23" s="49"/>
      <c r="H23" s="40"/>
    </row>
    <row r="24" ht="14.4" spans="2:8">
      <c r="B24" s="51" t="s">
        <v>93</v>
      </c>
      <c r="C24" s="41">
        <v>296861.17</v>
      </c>
      <c r="D24" s="42">
        <v>684826.34</v>
      </c>
      <c r="E24" s="42">
        <v>684826.34</v>
      </c>
      <c r="F24" s="41">
        <v>317320.52</v>
      </c>
      <c r="G24" s="49">
        <f>F24/C24*100</f>
        <v>106.891891586899</v>
      </c>
      <c r="H24" s="40">
        <v>0</v>
      </c>
    </row>
    <row r="25" ht="14.4" spans="2:8">
      <c r="B25" s="51" t="s">
        <v>94</v>
      </c>
      <c r="C25" s="41">
        <f>C24</f>
        <v>296861.17</v>
      </c>
      <c r="D25" s="42">
        <v>684826.34</v>
      </c>
      <c r="E25" s="42">
        <v>684826.34</v>
      </c>
      <c r="F25" s="41">
        <v>317320.52</v>
      </c>
      <c r="G25" s="49">
        <f>F25/C25*100</f>
        <v>106.891891586899</v>
      </c>
      <c r="H25" s="40">
        <f t="shared" si="0"/>
        <v>46.3359105025078</v>
      </c>
    </row>
    <row r="26" ht="14.4" spans="2:8">
      <c r="B26" s="51"/>
      <c r="C26" s="41"/>
      <c r="D26" s="42"/>
      <c r="E26" s="42"/>
      <c r="F26" s="41"/>
      <c r="G26" s="49"/>
      <c r="H26" s="40"/>
    </row>
    <row r="27" ht="14.4" spans="2:8">
      <c r="B27" s="52" t="s">
        <v>95</v>
      </c>
      <c r="C27" s="41">
        <v>0</v>
      </c>
      <c r="D27" s="42">
        <v>0</v>
      </c>
      <c r="E27" s="42">
        <v>0</v>
      </c>
      <c r="F27" s="41"/>
      <c r="G27" s="49">
        <v>0</v>
      </c>
      <c r="H27" s="40">
        <v>0</v>
      </c>
    </row>
    <row r="28" ht="14.4" spans="2:8">
      <c r="B28" s="51" t="s">
        <v>96</v>
      </c>
      <c r="C28" s="41">
        <v>0</v>
      </c>
      <c r="D28" s="42">
        <v>0</v>
      </c>
      <c r="E28" s="42">
        <v>0</v>
      </c>
      <c r="F28" s="41"/>
      <c r="G28" s="49">
        <v>0</v>
      </c>
      <c r="H28" s="40">
        <v>0</v>
      </c>
    </row>
    <row r="29" ht="14.4" spans="2:8">
      <c r="B29" s="51"/>
      <c r="C29" s="41"/>
      <c r="D29" s="42"/>
      <c r="E29" s="42"/>
      <c r="F29" s="41"/>
      <c r="G29" s="53"/>
      <c r="H29" s="40"/>
    </row>
    <row r="30" ht="15.75" customHeight="1" spans="2:8">
      <c r="B30" s="38" t="s">
        <v>97</v>
      </c>
      <c r="C30" s="22">
        <v>368774.6</v>
      </c>
      <c r="D30" s="48">
        <v>687766.31</v>
      </c>
      <c r="E30" s="48">
        <v>687766.31</v>
      </c>
      <c r="F30" s="22">
        <f>F31+F41+F49</f>
        <v>329779.51</v>
      </c>
      <c r="G30" s="45">
        <v>0</v>
      </c>
      <c r="H30" s="40">
        <v>0</v>
      </c>
    </row>
    <row r="31" ht="15.75" customHeight="1" spans="2:8">
      <c r="B31" s="38" t="s">
        <v>80</v>
      </c>
      <c r="C31" s="41">
        <v>398.16</v>
      </c>
      <c r="D31" s="54">
        <v>1829.96</v>
      </c>
      <c r="E31" s="54">
        <v>1829.96</v>
      </c>
      <c r="F31" s="41">
        <v>199.08</v>
      </c>
      <c r="G31" s="55">
        <f>F31/C31*100</f>
        <v>50</v>
      </c>
      <c r="H31" s="55">
        <f>F31/E31*100</f>
        <v>10.8789263153293</v>
      </c>
    </row>
    <row r="32" ht="15.75" customHeight="1" spans="2:8">
      <c r="B32" s="38" t="s">
        <v>98</v>
      </c>
      <c r="C32" s="41">
        <v>398.16</v>
      </c>
      <c r="D32" s="54">
        <v>1829.96</v>
      </c>
      <c r="E32" s="54">
        <v>1829.96</v>
      </c>
      <c r="F32" s="41">
        <v>199.08</v>
      </c>
      <c r="G32" s="55">
        <f t="shared" ref="G32" si="1">F32/C32*100</f>
        <v>50</v>
      </c>
      <c r="H32" s="46">
        <f>F32/E32*100</f>
        <v>10.8789263153293</v>
      </c>
    </row>
    <row r="33" ht="14.4" spans="2:8">
      <c r="B33" s="149" t="s">
        <v>99</v>
      </c>
      <c r="C33" s="41">
        <v>398.16</v>
      </c>
      <c r="D33" s="54">
        <v>1829.96</v>
      </c>
      <c r="E33" s="54">
        <v>1829.96</v>
      </c>
      <c r="F33" s="41">
        <v>199.08</v>
      </c>
      <c r="G33" s="55">
        <v>0</v>
      </c>
      <c r="H33" s="46">
        <f t="shared" ref="H33:H34" si="2">F33/E33*100</f>
        <v>10.8789263153293</v>
      </c>
    </row>
    <row r="34" ht="15.75" customHeight="1" spans="2:8">
      <c r="B34" s="44" t="s">
        <v>100</v>
      </c>
      <c r="C34" s="41">
        <v>0</v>
      </c>
      <c r="D34" s="42">
        <v>0</v>
      </c>
      <c r="E34" s="42">
        <v>0</v>
      </c>
      <c r="F34" s="41">
        <v>0</v>
      </c>
      <c r="G34" s="56">
        <v>0</v>
      </c>
      <c r="H34" s="46">
        <v>0</v>
      </c>
    </row>
    <row r="35" ht="15.75" customHeight="1" spans="2:8">
      <c r="B35" s="44"/>
      <c r="C35" s="57"/>
      <c r="D35" s="42"/>
      <c r="E35" s="42"/>
      <c r="F35" s="57"/>
      <c r="G35" s="58"/>
      <c r="H35" s="46"/>
    </row>
    <row r="36" ht="15.75" customHeight="1" spans="2:8">
      <c r="B36" s="38" t="s">
        <v>83</v>
      </c>
      <c r="C36" s="57">
        <v>0</v>
      </c>
      <c r="D36" s="42">
        <v>0</v>
      </c>
      <c r="E36" s="42">
        <v>0</v>
      </c>
      <c r="F36" s="57">
        <v>0</v>
      </c>
      <c r="G36" s="58">
        <v>0</v>
      </c>
      <c r="H36" s="46">
        <v>0</v>
      </c>
    </row>
    <row r="37" ht="15.75" customHeight="1" spans="2:8">
      <c r="B37" s="43" t="s">
        <v>84</v>
      </c>
      <c r="C37" s="57">
        <v>0</v>
      </c>
      <c r="D37" s="42">
        <v>0</v>
      </c>
      <c r="E37" s="42">
        <v>0</v>
      </c>
      <c r="F37" s="57">
        <v>0</v>
      </c>
      <c r="G37" s="58">
        <v>0</v>
      </c>
      <c r="H37" s="46">
        <v>0</v>
      </c>
    </row>
    <row r="38" ht="15.75" customHeight="1" spans="2:8">
      <c r="B38" s="38" t="s">
        <v>85</v>
      </c>
      <c r="C38" s="57">
        <v>0</v>
      </c>
      <c r="D38" s="42">
        <v>0</v>
      </c>
      <c r="E38" s="42">
        <v>0</v>
      </c>
      <c r="F38" s="57">
        <v>0</v>
      </c>
      <c r="G38" s="58">
        <v>0</v>
      </c>
      <c r="H38" s="46">
        <v>0</v>
      </c>
    </row>
    <row r="39" ht="15.75" customHeight="1" spans="2:8">
      <c r="B39" s="43" t="s">
        <v>101</v>
      </c>
      <c r="C39" s="41">
        <v>0</v>
      </c>
      <c r="D39" s="42">
        <v>0</v>
      </c>
      <c r="E39" s="42">
        <v>0</v>
      </c>
      <c r="F39" s="41">
        <v>0</v>
      </c>
      <c r="G39" s="58">
        <v>0</v>
      </c>
      <c r="H39" s="46">
        <v>0</v>
      </c>
    </row>
    <row r="40" ht="15.75" customHeight="1" spans="2:8">
      <c r="B40" s="59" t="s">
        <v>56</v>
      </c>
      <c r="C40" s="41"/>
      <c r="D40" s="42"/>
      <c r="E40" s="42"/>
      <c r="F40" s="41"/>
      <c r="G40" s="58"/>
      <c r="H40" s="46"/>
    </row>
    <row r="41" ht="15.75" customHeight="1" spans="2:8">
      <c r="B41" s="38" t="s">
        <v>87</v>
      </c>
      <c r="C41" s="22">
        <f>C42</f>
        <v>23812.69</v>
      </c>
      <c r="D41" s="54">
        <v>51722.57</v>
      </c>
      <c r="E41" s="54">
        <v>51722.57</v>
      </c>
      <c r="F41" s="22">
        <f>F42</f>
        <v>21705.13</v>
      </c>
      <c r="G41" s="55">
        <f>F41/C41*100</f>
        <v>91.1494249494702</v>
      </c>
      <c r="H41" s="55">
        <f t="shared" ref="H41:H53" si="3">F41/E41*100</f>
        <v>41.9645234179199</v>
      </c>
    </row>
    <row r="42" ht="24.75" customHeight="1" spans="2:8">
      <c r="B42" s="149" t="s">
        <v>102</v>
      </c>
      <c r="C42" s="41">
        <v>23812.69</v>
      </c>
      <c r="D42" s="42">
        <v>50585.83</v>
      </c>
      <c r="E42" s="42">
        <v>50585.83</v>
      </c>
      <c r="F42" s="41">
        <f>F43+F44</f>
        <v>21705.13</v>
      </c>
      <c r="G42" s="55">
        <f t="shared" ref="G42:G52" si="4">F42/C42*100</f>
        <v>91.1494249494702</v>
      </c>
      <c r="H42" s="46">
        <f t="shared" si="3"/>
        <v>42.9075296382406</v>
      </c>
    </row>
    <row r="43" ht="15.75" customHeight="1" spans="2:8">
      <c r="B43" s="44" t="s">
        <v>103</v>
      </c>
      <c r="C43" s="41">
        <v>23658.62</v>
      </c>
      <c r="D43" s="42">
        <v>50504.99</v>
      </c>
      <c r="E43" s="42">
        <v>50504.99</v>
      </c>
      <c r="F43" s="41">
        <v>21624.29</v>
      </c>
      <c r="G43" s="55">
        <f t="shared" si="4"/>
        <v>91.4013158840203</v>
      </c>
      <c r="H43" s="46">
        <f t="shared" si="3"/>
        <v>42.8161454937423</v>
      </c>
    </row>
    <row r="44" ht="15.75" customHeight="1" spans="2:8">
      <c r="B44" s="44" t="s">
        <v>104</v>
      </c>
      <c r="C44" s="41">
        <v>135</v>
      </c>
      <c r="D44" s="42">
        <v>80.84</v>
      </c>
      <c r="E44" s="42">
        <v>80.84</v>
      </c>
      <c r="F44" s="41">
        <v>80.84</v>
      </c>
      <c r="G44" s="55">
        <f t="shared" si="4"/>
        <v>59.8814814814815</v>
      </c>
      <c r="H44" s="46">
        <f t="shared" si="3"/>
        <v>100</v>
      </c>
    </row>
    <row r="45" customFormat="1" ht="15.75" customHeight="1" spans="2:8">
      <c r="B45" s="44" t="s">
        <v>105</v>
      </c>
      <c r="C45" s="41"/>
      <c r="D45" s="42"/>
      <c r="E45" s="42"/>
      <c r="F45" s="41"/>
      <c r="G45" s="55"/>
      <c r="H45" s="46"/>
    </row>
    <row r="46" ht="15.75" customHeight="1" spans="2:8">
      <c r="B46" s="60" t="s">
        <v>88</v>
      </c>
      <c r="C46" s="57">
        <v>0</v>
      </c>
      <c r="D46" s="42">
        <v>400</v>
      </c>
      <c r="E46" s="42">
        <v>400</v>
      </c>
      <c r="F46" s="57">
        <v>0</v>
      </c>
      <c r="G46" s="55">
        <v>0</v>
      </c>
      <c r="H46" s="46">
        <f t="shared" si="3"/>
        <v>0</v>
      </c>
    </row>
    <row r="47" ht="15.75" customHeight="1" spans="2:8">
      <c r="B47" s="43" t="s">
        <v>103</v>
      </c>
      <c r="C47" s="41">
        <v>0</v>
      </c>
      <c r="D47" s="42">
        <v>400</v>
      </c>
      <c r="E47" s="42">
        <v>400</v>
      </c>
      <c r="F47" s="41">
        <v>0</v>
      </c>
      <c r="G47" s="55">
        <v>0</v>
      </c>
      <c r="H47" s="46">
        <f t="shared" si="3"/>
        <v>0</v>
      </c>
    </row>
    <row r="48" ht="15.75" customHeight="1" spans="2:8">
      <c r="B48" s="43" t="s">
        <v>106</v>
      </c>
      <c r="C48" s="41">
        <v>0</v>
      </c>
      <c r="D48" s="42">
        <v>0</v>
      </c>
      <c r="E48" s="42">
        <v>0</v>
      </c>
      <c r="F48" s="41">
        <v>0</v>
      </c>
      <c r="G48" s="55">
        <v>0</v>
      </c>
      <c r="H48" s="46" t="e">
        <f t="shared" si="3"/>
        <v>#DIV/0!</v>
      </c>
    </row>
    <row r="49" ht="15.75" customHeight="1" spans="2:8">
      <c r="B49" s="38" t="s">
        <v>107</v>
      </c>
      <c r="C49" s="22">
        <v>351010.87</v>
      </c>
      <c r="D49" s="48">
        <v>633167.31</v>
      </c>
      <c r="E49" s="48">
        <v>633167.31</v>
      </c>
      <c r="F49" s="22">
        <f>F50</f>
        <v>307875.3</v>
      </c>
      <c r="G49" s="55">
        <f t="shared" si="4"/>
        <v>87.7110443901637</v>
      </c>
      <c r="H49" s="46">
        <v>0</v>
      </c>
    </row>
    <row r="50" ht="23.25" customHeight="1" spans="2:8">
      <c r="B50" s="59" t="s">
        <v>108</v>
      </c>
      <c r="C50" s="41">
        <v>342874.51</v>
      </c>
      <c r="D50" s="48">
        <v>627651.63</v>
      </c>
      <c r="E50" s="48">
        <v>627651.63</v>
      </c>
      <c r="F50" s="57">
        <f>F51+F52+F53+F54</f>
        <v>307875.3</v>
      </c>
      <c r="G50" s="55">
        <f t="shared" si="4"/>
        <v>89.7924141400887</v>
      </c>
      <c r="H50" s="46">
        <f t="shared" si="3"/>
        <v>49.0519398475871</v>
      </c>
    </row>
    <row r="51" ht="15.75" customHeight="1" spans="2:8">
      <c r="B51" s="43" t="s">
        <v>109</v>
      </c>
      <c r="C51" s="41">
        <v>313475.85</v>
      </c>
      <c r="D51" s="42">
        <v>568581.98</v>
      </c>
      <c r="E51" s="42">
        <v>568581.98</v>
      </c>
      <c r="F51" s="61">
        <v>278116.16</v>
      </c>
      <c r="G51" s="55">
        <f t="shared" si="4"/>
        <v>88.7201230972019</v>
      </c>
      <c r="H51" s="46">
        <f t="shared" si="3"/>
        <v>48.9139947769713</v>
      </c>
    </row>
    <row r="52" ht="15.75" customHeight="1" spans="2:8">
      <c r="B52" s="149" t="s">
        <v>110</v>
      </c>
      <c r="C52" s="41">
        <v>29398.66</v>
      </c>
      <c r="D52" s="42">
        <v>54148.15</v>
      </c>
      <c r="E52" s="42">
        <v>54148.15</v>
      </c>
      <c r="F52" s="41">
        <v>28779.72</v>
      </c>
      <c r="G52" s="55">
        <f t="shared" si="4"/>
        <v>97.8946659473595</v>
      </c>
      <c r="H52" s="46">
        <f t="shared" si="3"/>
        <v>53.1499598785923</v>
      </c>
    </row>
    <row r="53" ht="15.75" customHeight="1" spans="2:8">
      <c r="B53" s="44" t="s">
        <v>111</v>
      </c>
      <c r="C53" s="41">
        <v>0</v>
      </c>
      <c r="D53" s="42">
        <v>121.5</v>
      </c>
      <c r="E53" s="42">
        <v>121.5</v>
      </c>
      <c r="F53" s="41">
        <v>121.37</v>
      </c>
      <c r="G53" s="55">
        <v>0</v>
      </c>
      <c r="H53" s="46">
        <f t="shared" si="3"/>
        <v>99.8930041152263</v>
      </c>
    </row>
    <row r="54" ht="15.75" customHeight="1" spans="2:8">
      <c r="B54" s="44" t="s">
        <v>106</v>
      </c>
      <c r="C54" s="41">
        <v>0</v>
      </c>
      <c r="D54" s="42">
        <v>4800</v>
      </c>
      <c r="E54" s="42">
        <v>4800</v>
      </c>
      <c r="F54" s="41">
        <v>858.05</v>
      </c>
      <c r="G54" s="55">
        <v>0</v>
      </c>
      <c r="H54" s="46">
        <v>0</v>
      </c>
    </row>
    <row r="55" ht="15.75" customHeight="1" spans="2:8">
      <c r="B55" s="38"/>
      <c r="C55" s="62"/>
      <c r="D55" s="63"/>
      <c r="E55" s="63"/>
      <c r="F55" s="62"/>
      <c r="G55" s="58"/>
      <c r="H55" s="46"/>
    </row>
    <row r="56" ht="15.75" customHeight="1" spans="2:8">
      <c r="B56" s="43"/>
      <c r="C56" s="62"/>
      <c r="D56" s="63"/>
      <c r="E56" s="63"/>
      <c r="F56" s="62"/>
      <c r="G56" s="58"/>
      <c r="H56" s="58"/>
    </row>
    <row r="57" ht="15.75" customHeight="1" spans="2:8">
      <c r="B57" s="47" t="s">
        <v>112</v>
      </c>
      <c r="C57" s="64">
        <v>0</v>
      </c>
      <c r="D57" s="48">
        <v>330</v>
      </c>
      <c r="E57" s="48">
        <v>330</v>
      </c>
      <c r="F57" s="64">
        <v>0</v>
      </c>
      <c r="G57" s="45">
        <v>0</v>
      </c>
      <c r="H57" s="45"/>
    </row>
    <row r="58" ht="15.75" customHeight="1" spans="2:8">
      <c r="B58" s="51" t="s">
        <v>103</v>
      </c>
      <c r="C58" s="58">
        <v>0</v>
      </c>
      <c r="D58" s="63">
        <v>330</v>
      </c>
      <c r="E58" s="63">
        <v>330</v>
      </c>
      <c r="F58" s="58">
        <v>0</v>
      </c>
      <c r="G58" s="58">
        <v>0</v>
      </c>
      <c r="H58" s="58"/>
    </row>
    <row r="59" ht="15.75" customHeight="1" spans="2:8">
      <c r="B59" s="65" t="s">
        <v>113</v>
      </c>
      <c r="C59" s="66">
        <v>0</v>
      </c>
      <c r="D59" s="67">
        <v>330</v>
      </c>
      <c r="E59" s="67">
        <v>330</v>
      </c>
      <c r="F59" s="66">
        <v>0</v>
      </c>
      <c r="G59" s="66">
        <v>0</v>
      </c>
      <c r="H59" s="66"/>
    </row>
    <row r="60" ht="15.75" customHeight="1" spans="2:8">
      <c r="B60" s="68"/>
      <c r="C60" s="69"/>
      <c r="D60" s="68"/>
      <c r="E60" s="68"/>
      <c r="F60" s="69"/>
      <c r="G60" s="68"/>
      <c r="H60" s="68"/>
    </row>
    <row r="61" ht="15.75" customHeight="1" spans="2:8">
      <c r="B61" s="68"/>
      <c r="C61" s="69"/>
      <c r="D61" s="68"/>
      <c r="E61" s="68"/>
      <c r="F61" s="69"/>
      <c r="G61" s="68"/>
      <c r="H61" s="68"/>
    </row>
    <row r="62" ht="15.75" customHeight="1" spans="2:8">
      <c r="B62" s="68"/>
      <c r="C62" s="69"/>
      <c r="D62" s="68"/>
      <c r="E62" s="68"/>
      <c r="F62" s="69"/>
      <c r="G62" s="68"/>
      <c r="H62" s="68"/>
    </row>
    <row r="63" ht="15.75" customHeight="1" spans="2:8">
      <c r="B63" s="68"/>
      <c r="C63" s="69"/>
      <c r="D63" s="68"/>
      <c r="E63" s="68"/>
      <c r="F63" s="69"/>
      <c r="G63" s="68"/>
      <c r="H63" s="68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1">
    <mergeCell ref="B2:H2"/>
  </mergeCells>
  <pageMargins left="0.7" right="0.7" top="0.75" bottom="0.75" header="0" footer="0"/>
  <pageSetup paperSize="9" scale="6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003"/>
  <sheetViews>
    <sheetView topLeftCell="B1" workbookViewId="0">
      <selection activeCell="F21" sqref="F21"/>
    </sheetView>
  </sheetViews>
  <sheetFormatPr defaultColWidth="14.4444444444444" defaultRowHeight="15" customHeight="1" outlineLevelCol="7"/>
  <cols>
    <col min="1" max="1" width="8.66666666666667" customWidth="1"/>
    <col min="2" max="2" width="37.6666666666667" customWidth="1"/>
    <col min="3" max="6" width="25.3333333333333" customWidth="1"/>
    <col min="7" max="8" width="15.6666666666667" customWidth="1"/>
    <col min="9" max="26" width="8.66666666666667" customWidth="1"/>
  </cols>
  <sheetData>
    <row r="1" ht="17.4" spans="2:8">
      <c r="B1" s="1"/>
      <c r="C1" s="1"/>
      <c r="D1" s="1"/>
      <c r="E1" s="1"/>
      <c r="F1" s="2"/>
      <c r="G1" s="2"/>
      <c r="H1" s="2"/>
    </row>
    <row r="2" ht="15.75" customHeight="1" spans="2:8">
      <c r="B2" s="3" t="s">
        <v>114</v>
      </c>
    </row>
    <row r="3" ht="17.4" spans="2:8">
      <c r="B3" s="1"/>
      <c r="C3" s="1"/>
      <c r="D3" s="1"/>
      <c r="E3" s="1"/>
      <c r="F3" s="2"/>
      <c r="G3" s="2"/>
      <c r="H3" s="2"/>
    </row>
    <row r="4" ht="26.4" spans="2:8">
      <c r="B4" s="10" t="s">
        <v>5</v>
      </c>
      <c r="C4" s="9" t="s">
        <v>115</v>
      </c>
      <c r="D4" s="9" t="s">
        <v>57</v>
      </c>
      <c r="E4" s="9" t="s">
        <v>8</v>
      </c>
      <c r="F4" s="9" t="s">
        <v>116</v>
      </c>
      <c r="G4" s="10" t="s">
        <v>10</v>
      </c>
      <c r="H4" s="10" t="s">
        <v>11</v>
      </c>
    </row>
    <row r="5" ht="14.4" spans="2:8">
      <c r="B5" s="10">
        <v>1</v>
      </c>
      <c r="C5" s="10">
        <v>2</v>
      </c>
      <c r="D5" s="10">
        <v>3</v>
      </c>
      <c r="E5" s="10">
        <v>4</v>
      </c>
      <c r="F5" s="78">
        <v>5</v>
      </c>
      <c r="G5" s="10" t="s">
        <v>12</v>
      </c>
      <c r="H5" s="10" t="s">
        <v>13</v>
      </c>
    </row>
    <row r="6" ht="15.75" customHeight="1" spans="2:8">
      <c r="B6" s="38" t="s">
        <v>97</v>
      </c>
      <c r="C6" s="79">
        <f>C7+C13</f>
        <v>368774.6</v>
      </c>
      <c r="D6" s="42">
        <v>687766.31</v>
      </c>
      <c r="E6" s="42">
        <v>687766.31</v>
      </c>
      <c r="F6" s="22">
        <f>328921.46+858.05</f>
        <v>329779.51</v>
      </c>
      <c r="G6" s="80">
        <f>F6/C6*100</f>
        <v>89.4257657658635</v>
      </c>
      <c r="H6" s="46">
        <f>F6/E6*100</f>
        <v>47.9493550650947</v>
      </c>
    </row>
    <row r="7" ht="15.75" customHeight="1" spans="2:8">
      <c r="B7" s="47" t="s">
        <v>117</v>
      </c>
      <c r="C7" s="81">
        <f>359474.01+1122.16</f>
        <v>360596.17</v>
      </c>
      <c r="D7" s="42">
        <v>665027.47</v>
      </c>
      <c r="E7" s="42">
        <v>665027.47</v>
      </c>
      <c r="F7" s="82">
        <f>F8</f>
        <v>317887.48</v>
      </c>
      <c r="G7" s="80">
        <f t="shared" ref="G7:G15" si="0">F7/C7*100</f>
        <v>88.1560888458688</v>
      </c>
      <c r="H7" s="46">
        <f t="shared" ref="H7:H15" si="1">F7/E7*100</f>
        <v>47.8006540090742</v>
      </c>
    </row>
    <row r="8" ht="15.75" customHeight="1" spans="2:8">
      <c r="B8" s="47" t="s">
        <v>118</v>
      </c>
      <c r="C8" s="81">
        <f>359474.01+1122.16</f>
        <v>360596.17</v>
      </c>
      <c r="D8" s="42">
        <v>663298.79</v>
      </c>
      <c r="E8" s="42">
        <v>663298.79</v>
      </c>
      <c r="F8" s="82">
        <f>F9+F10+F11+F12</f>
        <v>317887.48</v>
      </c>
      <c r="G8" s="80">
        <f t="shared" si="0"/>
        <v>88.1560888458688</v>
      </c>
      <c r="H8" s="46">
        <f t="shared" si="1"/>
        <v>47.9252314028795</v>
      </c>
    </row>
    <row r="9" ht="14.4" spans="2:8">
      <c r="B9" s="51" t="s">
        <v>99</v>
      </c>
      <c r="C9" s="81">
        <v>313475.85</v>
      </c>
      <c r="D9" s="42">
        <v>568581.98</v>
      </c>
      <c r="E9" s="42">
        <v>568581.98</v>
      </c>
      <c r="F9" s="81">
        <v>278116.16</v>
      </c>
      <c r="G9" s="80">
        <f t="shared" si="0"/>
        <v>88.7201230972019</v>
      </c>
      <c r="H9" s="46">
        <v>0</v>
      </c>
    </row>
    <row r="10" ht="14.4" spans="2:8">
      <c r="B10" s="83" t="s">
        <v>103</v>
      </c>
      <c r="C10" s="81">
        <v>45844.09</v>
      </c>
      <c r="D10" s="42">
        <v>94635.97</v>
      </c>
      <c r="E10" s="42">
        <v>94635.97</v>
      </c>
      <c r="F10" s="81">
        <v>38832.43</v>
      </c>
      <c r="G10" s="80">
        <f t="shared" si="0"/>
        <v>84.7054222256348</v>
      </c>
      <c r="H10" s="46">
        <f t="shared" si="1"/>
        <v>41.033478073929</v>
      </c>
    </row>
    <row r="11" ht="14.4" spans="2:8">
      <c r="B11" s="84" t="s">
        <v>104</v>
      </c>
      <c r="C11" s="85">
        <v>154.07</v>
      </c>
      <c r="D11" s="42">
        <v>80.84</v>
      </c>
      <c r="E11" s="42">
        <v>80.84</v>
      </c>
      <c r="F11" s="85">
        <v>80.84</v>
      </c>
      <c r="G11" s="80">
        <f t="shared" si="0"/>
        <v>52.4696566495749</v>
      </c>
      <c r="H11" s="46">
        <v>0</v>
      </c>
    </row>
    <row r="12" ht="14.4" spans="2:8">
      <c r="B12" s="84" t="s">
        <v>119</v>
      </c>
      <c r="C12" s="69">
        <v>0</v>
      </c>
      <c r="D12" s="42">
        <v>1728.68</v>
      </c>
      <c r="E12" s="42">
        <v>1728.68</v>
      </c>
      <c r="F12" s="69">
        <v>858.05</v>
      </c>
      <c r="G12" s="80">
        <v>0</v>
      </c>
      <c r="H12" s="46">
        <v>0</v>
      </c>
    </row>
    <row r="13" ht="14.4" spans="2:8">
      <c r="B13" s="47" t="s">
        <v>120</v>
      </c>
      <c r="C13" s="79">
        <v>8178.43</v>
      </c>
      <c r="D13" s="86">
        <v>22223.26</v>
      </c>
      <c r="E13" s="86">
        <v>22223.26</v>
      </c>
      <c r="F13" s="87">
        <f>F14+F15+F16</f>
        <v>11892.03</v>
      </c>
      <c r="G13" s="80">
        <f t="shared" si="0"/>
        <v>145.407248090404</v>
      </c>
      <c r="H13" s="46">
        <f t="shared" si="1"/>
        <v>53.5116360065985</v>
      </c>
    </row>
    <row r="14" customFormat="1" ht="14.4" spans="2:8">
      <c r="B14" s="88" t="s">
        <v>99</v>
      </c>
      <c r="C14" s="79">
        <v>398.16</v>
      </c>
      <c r="D14" s="86">
        <v>729.96</v>
      </c>
      <c r="E14" s="86">
        <v>729.96</v>
      </c>
      <c r="F14" s="79">
        <v>199.08</v>
      </c>
      <c r="G14" s="80"/>
      <c r="H14" s="46"/>
    </row>
    <row r="15" ht="14.4" spans="2:8">
      <c r="B15" s="51" t="s">
        <v>103</v>
      </c>
      <c r="C15" s="89">
        <v>7780.27</v>
      </c>
      <c r="D15" s="86">
        <v>16571.8</v>
      </c>
      <c r="E15" s="86">
        <v>16571.8</v>
      </c>
      <c r="F15" s="89">
        <v>11571.58</v>
      </c>
      <c r="G15" s="80">
        <f t="shared" si="0"/>
        <v>148.729799865557</v>
      </c>
      <c r="H15" s="46">
        <f t="shared" si="1"/>
        <v>69.8269349135278</v>
      </c>
    </row>
    <row r="16" ht="14.4" spans="2:8">
      <c r="B16" s="90" t="s">
        <v>121</v>
      </c>
      <c r="C16" s="69">
        <v>0</v>
      </c>
      <c r="D16" s="67">
        <v>121.5</v>
      </c>
      <c r="E16" s="67">
        <v>121.5</v>
      </c>
      <c r="F16" s="69">
        <v>121.37</v>
      </c>
      <c r="G16" s="91">
        <v>0</v>
      </c>
      <c r="H16" s="92">
        <v>0</v>
      </c>
    </row>
    <row r="17" customHeight="1" spans="2:8">
      <c r="B17" s="93" t="s">
        <v>119</v>
      </c>
      <c r="C17" s="68">
        <v>0</v>
      </c>
      <c r="D17" s="94">
        <v>4800</v>
      </c>
      <c r="E17" s="94">
        <v>4800</v>
      </c>
      <c r="F17" s="68">
        <v>0</v>
      </c>
      <c r="G17" s="95"/>
      <c r="H17" s="6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B2:H2"/>
  </mergeCells>
  <pageMargins left="0.7" right="0.7" top="0.75" bottom="0.75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1000"/>
  <sheetViews>
    <sheetView topLeftCell="A7" workbookViewId="0">
      <selection activeCell="J6" sqref="J6"/>
    </sheetView>
  </sheetViews>
  <sheetFormatPr defaultColWidth="14.4444444444444" defaultRowHeight="15" customHeight="1"/>
  <cols>
    <col min="1" max="1" width="8.66666666666667" customWidth="1"/>
    <col min="2" max="2" width="7.44444444444444" customWidth="1"/>
    <col min="3" max="4" width="8.44444444444444" customWidth="1"/>
    <col min="5" max="5" width="5.44444444444444" customWidth="1"/>
    <col min="6" max="10" width="25.3333333333333" customWidth="1"/>
    <col min="11" max="12" width="15.6666666666667" customWidth="1"/>
    <col min="13" max="26" width="8.66666666666667" customWidth="1"/>
  </cols>
  <sheetData>
    <row r="1" ht="18" customHeight="1" spans="2:13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3">
      <c r="B2" s="3" t="s">
        <v>122</v>
      </c>
    </row>
    <row r="3" ht="15.75" customHeight="1" spans="2:13">
      <c r="B3" s="3" t="s">
        <v>123</v>
      </c>
      <c r="M3" s="71"/>
    </row>
    <row r="4" ht="17.4" spans="2:13">
      <c r="B4" s="1"/>
      <c r="C4" s="1"/>
      <c r="D4" s="1"/>
      <c r="E4" s="1"/>
      <c r="F4" s="1"/>
      <c r="G4" s="1"/>
      <c r="H4" s="1"/>
      <c r="I4" s="1"/>
      <c r="J4" s="2"/>
      <c r="K4" s="2"/>
      <c r="L4" s="2"/>
    </row>
    <row r="5" ht="25.5" customHeight="1" spans="2:13">
      <c r="B5" s="6" t="s">
        <v>5</v>
      </c>
      <c r="C5" s="7"/>
      <c r="D5" s="7"/>
      <c r="E5" s="7"/>
      <c r="F5" s="8"/>
      <c r="G5" s="72" t="s">
        <v>6</v>
      </c>
      <c r="H5" s="9" t="s">
        <v>124</v>
      </c>
      <c r="I5" s="72" t="s">
        <v>125</v>
      </c>
      <c r="J5" s="72" t="s">
        <v>9</v>
      </c>
      <c r="K5" s="73" t="s">
        <v>10</v>
      </c>
      <c r="L5" s="73" t="s">
        <v>11</v>
      </c>
    </row>
    <row r="6" spans="2:13">
      <c r="B6" s="6">
        <v>1</v>
      </c>
      <c r="C6" s="7"/>
      <c r="D6" s="7"/>
      <c r="E6" s="7"/>
      <c r="F6" s="8"/>
      <c r="G6" s="73">
        <v>2</v>
      </c>
      <c r="H6" s="73">
        <v>3</v>
      </c>
      <c r="I6" s="73">
        <v>4</v>
      </c>
      <c r="J6" s="73">
        <v>5</v>
      </c>
      <c r="K6" s="73" t="s">
        <v>12</v>
      </c>
      <c r="L6" s="73" t="s">
        <v>13</v>
      </c>
    </row>
    <row r="7" ht="26.4" spans="2:13">
      <c r="B7" s="38">
        <v>8</v>
      </c>
      <c r="C7" s="38"/>
      <c r="D7" s="38"/>
      <c r="E7" s="38"/>
      <c r="F7" s="38" t="s">
        <v>126</v>
      </c>
      <c r="G7" s="42">
        <v>0</v>
      </c>
      <c r="H7" s="42">
        <v>0</v>
      </c>
      <c r="I7" s="42">
        <v>0</v>
      </c>
      <c r="J7" s="41">
        <v>0</v>
      </c>
      <c r="K7" s="41">
        <v>0</v>
      </c>
      <c r="L7" s="41">
        <v>0</v>
      </c>
    </row>
    <row r="8" ht="14.4" spans="2:13">
      <c r="B8" s="38"/>
      <c r="C8" s="59">
        <v>84</v>
      </c>
      <c r="D8" s="59"/>
      <c r="E8" s="59"/>
      <c r="F8" s="59" t="s">
        <v>127</v>
      </c>
      <c r="G8" s="42">
        <v>0</v>
      </c>
      <c r="H8" s="42">
        <v>0</v>
      </c>
      <c r="I8" s="42">
        <v>0</v>
      </c>
      <c r="J8" s="41">
        <v>0</v>
      </c>
      <c r="K8" s="41">
        <v>0</v>
      </c>
      <c r="L8" s="41">
        <v>0</v>
      </c>
    </row>
    <row r="9" ht="52.8" spans="2:13">
      <c r="B9" s="74"/>
      <c r="C9" s="74"/>
      <c r="D9" s="74">
        <v>841</v>
      </c>
      <c r="E9" s="74"/>
      <c r="F9" s="148" t="s">
        <v>128</v>
      </c>
      <c r="G9" s="42">
        <v>0</v>
      </c>
      <c r="H9" s="42">
        <v>0</v>
      </c>
      <c r="I9" s="42">
        <v>0</v>
      </c>
      <c r="J9" s="41">
        <v>0</v>
      </c>
      <c r="K9" s="41">
        <v>0</v>
      </c>
      <c r="L9" s="41">
        <v>0</v>
      </c>
    </row>
    <row r="10" ht="26.4" spans="2:13">
      <c r="B10" s="74"/>
      <c r="C10" s="74"/>
      <c r="D10" s="74"/>
      <c r="E10" s="74">
        <v>8413</v>
      </c>
      <c r="F10" s="148" t="s">
        <v>129</v>
      </c>
      <c r="G10" s="42">
        <v>0</v>
      </c>
      <c r="H10" s="42">
        <v>0</v>
      </c>
      <c r="I10" s="42">
        <v>0</v>
      </c>
      <c r="J10" s="41">
        <v>0</v>
      </c>
      <c r="K10" s="41">
        <v>0</v>
      </c>
      <c r="L10" s="41">
        <v>0</v>
      </c>
    </row>
    <row r="11" ht="14.4" spans="2:13">
      <c r="B11" s="74"/>
      <c r="C11" s="74"/>
      <c r="D11" s="74"/>
      <c r="E11" s="147" t="s">
        <v>51</v>
      </c>
      <c r="F11" s="43"/>
      <c r="G11" s="42">
        <v>0</v>
      </c>
      <c r="H11" s="42">
        <v>0</v>
      </c>
      <c r="I11" s="42">
        <v>0</v>
      </c>
      <c r="J11" s="41">
        <v>0</v>
      </c>
      <c r="K11" s="41">
        <v>0</v>
      </c>
      <c r="L11" s="41">
        <v>0</v>
      </c>
    </row>
    <row r="12" ht="26.4" spans="2:13">
      <c r="B12" s="75">
        <v>5</v>
      </c>
      <c r="C12" s="75"/>
      <c r="D12" s="75"/>
      <c r="E12" s="75"/>
      <c r="F12" s="76" t="s">
        <v>130</v>
      </c>
      <c r="G12" s="42">
        <v>0</v>
      </c>
      <c r="H12" s="42">
        <v>0</v>
      </c>
      <c r="I12" s="42">
        <v>0</v>
      </c>
      <c r="J12" s="41">
        <v>0</v>
      </c>
      <c r="K12" s="41">
        <v>0</v>
      </c>
      <c r="L12" s="41">
        <v>0</v>
      </c>
    </row>
    <row r="13" ht="26.4" spans="2:13">
      <c r="B13" s="59"/>
      <c r="C13" s="59">
        <v>54</v>
      </c>
      <c r="D13" s="59"/>
      <c r="E13" s="59"/>
      <c r="F13" s="77" t="s">
        <v>131</v>
      </c>
      <c r="G13" s="42">
        <v>0</v>
      </c>
      <c r="H13" s="42">
        <v>0</v>
      </c>
      <c r="I13" s="42">
        <v>0</v>
      </c>
      <c r="J13" s="41">
        <v>0</v>
      </c>
      <c r="K13" s="41">
        <v>0</v>
      </c>
      <c r="L13" s="41">
        <v>0</v>
      </c>
    </row>
    <row r="14" ht="66" spans="2:13">
      <c r="B14" s="59"/>
      <c r="C14" s="59"/>
      <c r="D14" s="59">
        <v>541</v>
      </c>
      <c r="E14" s="59"/>
      <c r="F14" s="148" t="s">
        <v>132</v>
      </c>
      <c r="G14" s="42">
        <v>0</v>
      </c>
      <c r="H14" s="42">
        <v>0</v>
      </c>
      <c r="I14" s="42">
        <v>0</v>
      </c>
      <c r="J14" s="41">
        <v>0</v>
      </c>
      <c r="K14" s="41">
        <v>0</v>
      </c>
      <c r="L14" s="41">
        <v>0</v>
      </c>
    </row>
    <row r="15" ht="39.6" spans="2:13">
      <c r="B15" s="59"/>
      <c r="C15" s="59"/>
      <c r="D15" s="59"/>
      <c r="E15" s="59">
        <v>5413</v>
      </c>
      <c r="F15" s="148" t="s">
        <v>133</v>
      </c>
      <c r="G15" s="42">
        <v>0</v>
      </c>
      <c r="H15" s="42">
        <v>0</v>
      </c>
      <c r="I15" s="42">
        <v>0</v>
      </c>
      <c r="J15" s="41">
        <v>0</v>
      </c>
      <c r="K15" s="41">
        <v>0</v>
      </c>
      <c r="L15" s="41">
        <v>0</v>
      </c>
    </row>
    <row r="16" ht="14.4" spans="2:13">
      <c r="B16" s="74" t="s">
        <v>56</v>
      </c>
      <c r="C16" s="75"/>
      <c r="D16" s="75"/>
      <c r="E16" s="75"/>
      <c r="F16" s="76" t="s">
        <v>51</v>
      </c>
      <c r="G16" s="42">
        <v>0</v>
      </c>
      <c r="H16" s="42">
        <v>0</v>
      </c>
      <c r="I16" s="42">
        <v>0</v>
      </c>
      <c r="J16" s="41">
        <v>0</v>
      </c>
      <c r="K16" s="41">
        <v>0</v>
      </c>
      <c r="L16" s="41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L2"/>
    <mergeCell ref="B3:L3"/>
    <mergeCell ref="B5:F5"/>
    <mergeCell ref="B6:F6"/>
  </mergeCells>
  <pageMargins left="0.7" right="0.7" top="0.75" bottom="0.75" header="0" footer="0"/>
  <pageSetup paperSize="9" scale="6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005"/>
  <sheetViews>
    <sheetView topLeftCell="A38" workbookViewId="0">
      <selection activeCell="F53" sqref="F53"/>
    </sheetView>
  </sheetViews>
  <sheetFormatPr defaultColWidth="14.4444444444444" defaultRowHeight="15" customHeight="1" outlineLevelCol="7"/>
  <cols>
    <col min="1" max="1" width="8.66666666666667" customWidth="1"/>
    <col min="2" max="2" width="37.6666666666667" customWidth="1"/>
    <col min="3" max="6" width="25.3333333333333" customWidth="1"/>
    <col min="7" max="8" width="15.6666666666667" customWidth="1"/>
    <col min="9" max="26" width="8.66666666666667" customWidth="1"/>
  </cols>
  <sheetData>
    <row r="1" ht="17.4" spans="2:8">
      <c r="B1" s="1"/>
      <c r="C1" s="1"/>
      <c r="D1" s="1"/>
      <c r="E1" s="1"/>
      <c r="F1" s="2"/>
      <c r="G1" s="2"/>
      <c r="H1" s="2"/>
    </row>
    <row r="2" ht="15.75" customHeight="1" spans="2:8">
      <c r="B2" s="3" t="s">
        <v>134</v>
      </c>
    </row>
    <row r="3" ht="17.4" spans="2:8">
      <c r="B3" s="1"/>
      <c r="C3" s="1"/>
      <c r="D3" s="1"/>
      <c r="E3" s="1"/>
      <c r="F3" s="2"/>
      <c r="G3" s="2"/>
      <c r="H3" s="2"/>
    </row>
    <row r="4" ht="26.4" spans="2:8">
      <c r="B4" s="10" t="s">
        <v>5</v>
      </c>
      <c r="C4" s="10" t="s">
        <v>22</v>
      </c>
      <c r="D4" s="10" t="s">
        <v>124</v>
      </c>
      <c r="E4" s="10" t="s">
        <v>24</v>
      </c>
      <c r="F4" s="10" t="s">
        <v>135</v>
      </c>
      <c r="G4" s="10" t="s">
        <v>10</v>
      </c>
      <c r="H4" s="10" t="s">
        <v>11</v>
      </c>
    </row>
    <row r="5" ht="14.4" spans="2:8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 t="s">
        <v>12</v>
      </c>
      <c r="H5" s="10" t="s">
        <v>13</v>
      </c>
    </row>
    <row r="6" ht="14.4" spans="2:8">
      <c r="B6" s="38" t="s">
        <v>79</v>
      </c>
      <c r="C6" s="22">
        <v>325935.02</v>
      </c>
      <c r="D6" s="39">
        <v>736012.17</v>
      </c>
      <c r="E6" s="39">
        <v>736012.17</v>
      </c>
      <c r="F6" s="22"/>
      <c r="G6" s="40">
        <f>F6/C6*100</f>
        <v>0</v>
      </c>
      <c r="H6" s="40">
        <f>F6/E6*100</f>
        <v>0</v>
      </c>
    </row>
    <row r="7" ht="14.4" spans="2:8">
      <c r="B7" s="38" t="s">
        <v>80</v>
      </c>
      <c r="C7" s="41">
        <v>0</v>
      </c>
      <c r="D7" s="42">
        <v>0</v>
      </c>
      <c r="E7" s="42">
        <v>0</v>
      </c>
      <c r="F7" s="41">
        <v>199.08</v>
      </c>
      <c r="G7" s="40">
        <v>0</v>
      </c>
      <c r="H7" s="40">
        <v>0</v>
      </c>
    </row>
    <row r="8" ht="14.4" spans="2:8">
      <c r="B8" s="149" t="s">
        <v>81</v>
      </c>
      <c r="C8" s="41">
        <v>0</v>
      </c>
      <c r="D8" s="42">
        <v>0</v>
      </c>
      <c r="E8" s="42">
        <v>0</v>
      </c>
      <c r="F8" s="41">
        <v>199.08</v>
      </c>
      <c r="G8" s="40">
        <v>0</v>
      </c>
      <c r="H8" s="40">
        <v>0</v>
      </c>
    </row>
    <row r="9" ht="14.4" spans="2:8">
      <c r="B9" s="44" t="s">
        <v>82</v>
      </c>
      <c r="C9" s="41">
        <v>0</v>
      </c>
      <c r="D9" s="42">
        <v>0</v>
      </c>
      <c r="E9" s="42">
        <v>0</v>
      </c>
      <c r="F9" s="41">
        <v>199.08</v>
      </c>
      <c r="G9" s="45">
        <v>0</v>
      </c>
      <c r="H9" s="40">
        <v>0</v>
      </c>
    </row>
    <row r="10" ht="14.4" spans="2:8">
      <c r="B10" s="44" t="s">
        <v>51</v>
      </c>
      <c r="C10" s="41"/>
      <c r="D10" s="42"/>
      <c r="E10" s="42"/>
      <c r="F10" s="41"/>
      <c r="G10" s="45"/>
      <c r="H10" s="40"/>
    </row>
    <row r="11" ht="14.4" spans="2:8">
      <c r="B11" s="38" t="s">
        <v>83</v>
      </c>
      <c r="C11" s="41">
        <v>0</v>
      </c>
      <c r="D11" s="42">
        <v>0</v>
      </c>
      <c r="E11" s="42">
        <v>0</v>
      </c>
      <c r="F11" s="41"/>
      <c r="G11" s="45">
        <v>0</v>
      </c>
      <c r="H11" s="40">
        <v>0</v>
      </c>
    </row>
    <row r="12" ht="14.4" spans="2:8">
      <c r="B12" s="43" t="s">
        <v>84</v>
      </c>
      <c r="C12" s="41">
        <v>0</v>
      </c>
      <c r="D12" s="42">
        <v>0</v>
      </c>
      <c r="E12" s="42">
        <v>0</v>
      </c>
      <c r="F12" s="41"/>
      <c r="G12" s="45">
        <v>0</v>
      </c>
      <c r="H12" s="46">
        <v>0</v>
      </c>
    </row>
    <row r="13" ht="14.4" spans="2:8">
      <c r="B13" s="43"/>
      <c r="C13" s="41"/>
      <c r="D13" s="42"/>
      <c r="E13" s="42"/>
      <c r="F13" s="41"/>
      <c r="G13" s="45"/>
      <c r="H13" s="46"/>
    </row>
    <row r="14" ht="14.4" spans="2:8">
      <c r="B14" s="38" t="s">
        <v>85</v>
      </c>
      <c r="C14" s="41">
        <v>0.05</v>
      </c>
      <c r="D14" s="42">
        <v>200</v>
      </c>
      <c r="E14" s="42">
        <v>200</v>
      </c>
      <c r="F14" s="41">
        <v>25</v>
      </c>
      <c r="G14" s="45">
        <v>0</v>
      </c>
      <c r="H14" s="46">
        <v>0</v>
      </c>
    </row>
    <row r="15" ht="14.4" spans="2:8">
      <c r="B15" s="43" t="s">
        <v>86</v>
      </c>
      <c r="C15" s="41">
        <v>0.05</v>
      </c>
      <c r="D15" s="42">
        <v>200</v>
      </c>
      <c r="E15" s="42">
        <v>200</v>
      </c>
      <c r="F15" s="41">
        <v>25</v>
      </c>
      <c r="G15" s="45">
        <v>0</v>
      </c>
      <c r="H15" s="46">
        <v>0</v>
      </c>
    </row>
    <row r="16" ht="14.4" spans="2:8">
      <c r="B16" s="43"/>
      <c r="C16" s="41"/>
      <c r="D16" s="42"/>
      <c r="E16" s="42"/>
      <c r="F16" s="41"/>
      <c r="G16" s="45"/>
      <c r="H16" s="46"/>
    </row>
    <row r="17" ht="15.75" customHeight="1" spans="2:8">
      <c r="B17" s="47" t="s">
        <v>87</v>
      </c>
      <c r="C17" s="22">
        <v>0</v>
      </c>
      <c r="D17" s="48">
        <v>1136.74</v>
      </c>
      <c r="E17" s="48">
        <v>1136.74</v>
      </c>
      <c r="F17" s="22">
        <v>336.3</v>
      </c>
      <c r="G17" s="49">
        <v>0</v>
      </c>
      <c r="H17" s="40">
        <f t="shared" ref="H17:H19" si="0">F17/E17*100</f>
        <v>29.5846015799567</v>
      </c>
    </row>
    <row r="18" ht="15.75" customHeight="1" spans="2:8">
      <c r="B18" s="50" t="s">
        <v>88</v>
      </c>
      <c r="C18" s="41">
        <v>0</v>
      </c>
      <c r="D18" s="42">
        <v>1136.74</v>
      </c>
      <c r="E18" s="42">
        <v>1136.74</v>
      </c>
      <c r="F18" s="41">
        <v>336.3</v>
      </c>
      <c r="G18" s="49">
        <v>0</v>
      </c>
      <c r="H18" s="40">
        <f t="shared" si="0"/>
        <v>29.5846015799567</v>
      </c>
    </row>
    <row r="19" ht="14.4" spans="2:8">
      <c r="B19" s="43" t="s">
        <v>89</v>
      </c>
      <c r="C19" s="41">
        <v>0</v>
      </c>
      <c r="D19" s="42">
        <v>1136.74</v>
      </c>
      <c r="E19" s="42">
        <v>1136.74</v>
      </c>
      <c r="F19" s="41">
        <v>336.6</v>
      </c>
      <c r="G19" s="49">
        <v>0</v>
      </c>
      <c r="H19" s="40">
        <f t="shared" si="0"/>
        <v>29.6109928391717</v>
      </c>
    </row>
    <row r="20" ht="14.4" spans="2:8">
      <c r="B20" s="43"/>
      <c r="C20" s="41"/>
      <c r="D20" s="42"/>
      <c r="E20" s="42"/>
      <c r="F20" s="41"/>
      <c r="G20" s="49"/>
      <c r="H20" s="40"/>
    </row>
    <row r="21" ht="15.75" customHeight="1" spans="2:8">
      <c r="B21" s="43" t="s">
        <v>90</v>
      </c>
      <c r="C21" s="41">
        <v>29073.8</v>
      </c>
      <c r="D21" s="42">
        <v>50585.82</v>
      </c>
      <c r="E21" s="42">
        <v>50585.82</v>
      </c>
      <c r="F21" s="41"/>
      <c r="G21" s="49">
        <v>0</v>
      </c>
      <c r="H21" s="40">
        <v>0</v>
      </c>
    </row>
    <row r="22" ht="15.75" customHeight="1" spans="2:8">
      <c r="B22" s="43" t="s">
        <v>91</v>
      </c>
      <c r="C22" s="41">
        <v>29073.8</v>
      </c>
      <c r="D22" s="42">
        <v>50585.82</v>
      </c>
      <c r="E22" s="42">
        <v>50585.82</v>
      </c>
      <c r="F22" s="41"/>
      <c r="G22" s="49">
        <v>0</v>
      </c>
      <c r="H22" s="40">
        <v>0</v>
      </c>
    </row>
    <row r="23" ht="15.75" customHeight="1" spans="2:8">
      <c r="B23" s="47" t="s">
        <v>92</v>
      </c>
      <c r="C23" s="22"/>
      <c r="D23" s="48"/>
      <c r="E23" s="48"/>
      <c r="F23" s="22"/>
      <c r="G23" s="49"/>
      <c r="H23" s="40"/>
    </row>
    <row r="24" ht="15.75" customHeight="1" spans="2:8">
      <c r="B24" s="51" t="s">
        <v>93</v>
      </c>
      <c r="C24" s="41">
        <v>296861.17</v>
      </c>
      <c r="D24" s="42">
        <v>684826.34</v>
      </c>
      <c r="E24" s="42">
        <v>684826.34</v>
      </c>
      <c r="F24" s="41"/>
      <c r="G24" s="49">
        <f>F24/C24*100</f>
        <v>0</v>
      </c>
      <c r="H24" s="40">
        <v>0</v>
      </c>
    </row>
    <row r="25" ht="15.75" customHeight="1" spans="2:8">
      <c r="B25" s="51" t="s">
        <v>94</v>
      </c>
      <c r="C25" s="41">
        <f>C24</f>
        <v>296861.17</v>
      </c>
      <c r="D25" s="42">
        <v>684826.34</v>
      </c>
      <c r="E25" s="42">
        <v>684826.34</v>
      </c>
      <c r="F25" s="41"/>
      <c r="G25" s="49">
        <f>F25/C25*100</f>
        <v>0</v>
      </c>
      <c r="H25" s="40">
        <f>F25/E25*100</f>
        <v>0</v>
      </c>
    </row>
    <row r="26" ht="15.75" customHeight="1" spans="2:8">
      <c r="B26" s="51"/>
      <c r="C26" s="41"/>
      <c r="D26" s="42"/>
      <c r="E26" s="42"/>
      <c r="F26" s="41"/>
      <c r="G26" s="49"/>
      <c r="H26" s="40"/>
    </row>
    <row r="27" ht="15.75" customHeight="1" spans="2:8">
      <c r="B27" s="52" t="s">
        <v>95</v>
      </c>
      <c r="C27" s="41">
        <v>0</v>
      </c>
      <c r="D27" s="42">
        <v>0</v>
      </c>
      <c r="E27" s="42">
        <v>0</v>
      </c>
      <c r="F27" s="41"/>
      <c r="G27" s="49">
        <v>0</v>
      </c>
      <c r="H27" s="40">
        <v>0</v>
      </c>
    </row>
    <row r="28" ht="15.75" customHeight="1" spans="2:8">
      <c r="B28" s="51" t="s">
        <v>96</v>
      </c>
      <c r="C28" s="41">
        <v>0</v>
      </c>
      <c r="D28" s="42">
        <v>0</v>
      </c>
      <c r="E28" s="42">
        <v>0</v>
      </c>
      <c r="F28" s="41"/>
      <c r="G28" s="49">
        <v>0</v>
      </c>
      <c r="H28" s="40">
        <v>0</v>
      </c>
    </row>
    <row r="29" ht="15.75" customHeight="1" spans="2:8">
      <c r="B29" s="51"/>
      <c r="C29" s="41"/>
      <c r="D29" s="42"/>
      <c r="E29" s="42"/>
      <c r="F29" s="41"/>
      <c r="G29" s="53"/>
      <c r="H29" s="40"/>
    </row>
    <row r="30" ht="15.75" customHeight="1" spans="2:8">
      <c r="B30" s="38" t="s">
        <v>97</v>
      </c>
      <c r="C30" s="22">
        <v>368774.6</v>
      </c>
      <c r="D30" s="48">
        <v>687766.31</v>
      </c>
      <c r="E30" s="48">
        <v>687766.31</v>
      </c>
      <c r="F30" s="22">
        <f>F31+F41+F49</f>
        <v>329779.51</v>
      </c>
      <c r="G30" s="45">
        <v>0</v>
      </c>
      <c r="H30" s="40">
        <v>0</v>
      </c>
    </row>
    <row r="31" ht="15.75" customHeight="1" spans="2:8">
      <c r="B31" s="38" t="s">
        <v>80</v>
      </c>
      <c r="C31" s="41">
        <v>398.16</v>
      </c>
      <c r="D31" s="54">
        <v>1829.96</v>
      </c>
      <c r="E31" s="54">
        <v>1829.96</v>
      </c>
      <c r="F31" s="41">
        <v>199.08</v>
      </c>
      <c r="G31" s="55">
        <f>F31/C31*100</f>
        <v>50</v>
      </c>
      <c r="H31" s="55">
        <f t="shared" ref="H31:H33" si="1">F31/E31*100</f>
        <v>10.8789263153293</v>
      </c>
    </row>
    <row r="32" ht="15.75" customHeight="1" spans="2:8">
      <c r="B32" s="38" t="s">
        <v>98</v>
      </c>
      <c r="C32" s="41">
        <v>398.16</v>
      </c>
      <c r="D32" s="54">
        <v>1829.96</v>
      </c>
      <c r="E32" s="54">
        <v>1829.96</v>
      </c>
      <c r="F32" s="41">
        <v>199.08</v>
      </c>
      <c r="G32" s="55">
        <f>F32/C32*100</f>
        <v>50</v>
      </c>
      <c r="H32" s="46">
        <f t="shared" si="1"/>
        <v>10.8789263153293</v>
      </c>
    </row>
    <row r="33" ht="15.75" customHeight="1" spans="2:8">
      <c r="B33" s="149" t="s">
        <v>99</v>
      </c>
      <c r="C33" s="41">
        <v>398.16</v>
      </c>
      <c r="D33" s="54">
        <v>1829.96</v>
      </c>
      <c r="E33" s="54">
        <v>1829.96</v>
      </c>
      <c r="F33" s="41">
        <v>199.08</v>
      </c>
      <c r="G33" s="55">
        <v>0</v>
      </c>
      <c r="H33" s="46">
        <f t="shared" si="1"/>
        <v>10.8789263153293</v>
      </c>
    </row>
    <row r="34" ht="15.75" customHeight="1" spans="2:8">
      <c r="B34" s="44" t="s">
        <v>100</v>
      </c>
      <c r="C34" s="41">
        <v>0</v>
      </c>
      <c r="D34" s="42">
        <v>0</v>
      </c>
      <c r="E34" s="42">
        <v>0</v>
      </c>
      <c r="F34" s="41">
        <v>0</v>
      </c>
      <c r="G34" s="56">
        <v>0</v>
      </c>
      <c r="H34" s="46">
        <v>0</v>
      </c>
    </row>
    <row r="35" ht="15.75" customHeight="1" spans="2:8">
      <c r="B35" s="44"/>
      <c r="C35" s="57"/>
      <c r="D35" s="42"/>
      <c r="E35" s="42"/>
      <c r="F35" s="57"/>
      <c r="G35" s="58"/>
      <c r="H35" s="46"/>
    </row>
    <row r="36" ht="15.75" customHeight="1" spans="2:8">
      <c r="B36" s="38" t="s">
        <v>83</v>
      </c>
      <c r="C36" s="57">
        <v>0</v>
      </c>
      <c r="D36" s="42">
        <v>0</v>
      </c>
      <c r="E36" s="42">
        <v>0</v>
      </c>
      <c r="F36" s="57">
        <v>0</v>
      </c>
      <c r="G36" s="58">
        <v>0</v>
      </c>
      <c r="H36" s="46">
        <v>0</v>
      </c>
    </row>
    <row r="37" ht="15.75" customHeight="1" spans="2:8">
      <c r="B37" s="43" t="s">
        <v>84</v>
      </c>
      <c r="C37" s="57">
        <v>0</v>
      </c>
      <c r="D37" s="42">
        <v>0</v>
      </c>
      <c r="E37" s="42">
        <v>0</v>
      </c>
      <c r="F37" s="57">
        <v>0</v>
      </c>
      <c r="G37" s="58">
        <v>0</v>
      </c>
      <c r="H37" s="46">
        <v>0</v>
      </c>
    </row>
    <row r="38" ht="15.75" customHeight="1" spans="2:8">
      <c r="B38" s="38" t="s">
        <v>85</v>
      </c>
      <c r="C38" s="57">
        <v>0</v>
      </c>
      <c r="D38" s="42">
        <v>0</v>
      </c>
      <c r="E38" s="42">
        <v>0</v>
      </c>
      <c r="F38" s="57">
        <v>0</v>
      </c>
      <c r="G38" s="58">
        <v>0</v>
      </c>
      <c r="H38" s="46">
        <v>0</v>
      </c>
    </row>
    <row r="39" ht="15.75" customHeight="1" spans="2:8">
      <c r="B39" s="43" t="s">
        <v>101</v>
      </c>
      <c r="C39" s="41">
        <v>0</v>
      </c>
      <c r="D39" s="42">
        <v>0</v>
      </c>
      <c r="E39" s="42">
        <v>0</v>
      </c>
      <c r="F39" s="41">
        <v>0</v>
      </c>
      <c r="G39" s="58">
        <v>0</v>
      </c>
      <c r="H39" s="46">
        <v>0</v>
      </c>
    </row>
    <row r="40" ht="30.75" customHeight="1" spans="2:8">
      <c r="B40" s="59" t="s">
        <v>56</v>
      </c>
      <c r="C40" s="41"/>
      <c r="D40" s="42"/>
      <c r="E40" s="42"/>
      <c r="F40" s="41"/>
      <c r="G40" s="58"/>
      <c r="H40" s="46"/>
    </row>
    <row r="41" ht="15.75" customHeight="1" spans="2:8">
      <c r="B41" s="38" t="s">
        <v>87</v>
      </c>
      <c r="C41" s="22">
        <f>C42</f>
        <v>23812.69</v>
      </c>
      <c r="D41" s="54">
        <v>51722.57</v>
      </c>
      <c r="E41" s="54">
        <v>51722.57</v>
      </c>
      <c r="F41" s="22">
        <f>F42</f>
        <v>21705.13</v>
      </c>
      <c r="G41" s="55">
        <f t="shared" ref="G41:G44" si="2">F41/C41*100</f>
        <v>91.1494249494702</v>
      </c>
      <c r="H41" s="55">
        <f t="shared" ref="H41:H44" si="3">F41/E41*100</f>
        <v>41.9645234179199</v>
      </c>
    </row>
    <row r="42" ht="15.75" customHeight="1" spans="2:8">
      <c r="B42" s="149" t="s">
        <v>102</v>
      </c>
      <c r="C42" s="41">
        <v>23812.69</v>
      </c>
      <c r="D42" s="42">
        <v>50585.83</v>
      </c>
      <c r="E42" s="42">
        <v>50585.83</v>
      </c>
      <c r="F42" s="41">
        <f>F43+F44</f>
        <v>21705.13</v>
      </c>
      <c r="G42" s="55">
        <f t="shared" si="2"/>
        <v>91.1494249494702</v>
      </c>
      <c r="H42" s="46">
        <f t="shared" si="3"/>
        <v>42.9075296382406</v>
      </c>
    </row>
    <row r="43" ht="15.75" customHeight="1" spans="2:8">
      <c r="B43" s="44" t="s">
        <v>103</v>
      </c>
      <c r="C43" s="41">
        <v>23658.62</v>
      </c>
      <c r="D43" s="42">
        <v>50504.99</v>
      </c>
      <c r="E43" s="42">
        <v>50504.99</v>
      </c>
      <c r="F43" s="41">
        <v>21624.29</v>
      </c>
      <c r="G43" s="55">
        <f t="shared" si="2"/>
        <v>91.4013158840203</v>
      </c>
      <c r="H43" s="46">
        <f t="shared" si="3"/>
        <v>42.8161454937423</v>
      </c>
    </row>
    <row r="44" ht="15.75" customHeight="1" spans="2:8">
      <c r="B44" s="44" t="s">
        <v>104</v>
      </c>
      <c r="C44" s="41">
        <v>135</v>
      </c>
      <c r="D44" s="42">
        <v>80.84</v>
      </c>
      <c r="E44" s="42">
        <v>80.84</v>
      </c>
      <c r="F44" s="41">
        <v>80.84</v>
      </c>
      <c r="G44" s="55">
        <f t="shared" si="2"/>
        <v>59.8814814814815</v>
      </c>
      <c r="H44" s="46">
        <f t="shared" si="3"/>
        <v>100</v>
      </c>
    </row>
    <row r="45" ht="15.75" customHeight="1" spans="2:8">
      <c r="B45" s="44" t="s">
        <v>105</v>
      </c>
      <c r="C45" s="41"/>
      <c r="D45" s="42"/>
      <c r="E45" s="42"/>
      <c r="F45" s="41"/>
      <c r="G45" s="55"/>
      <c r="H45" s="46"/>
    </row>
    <row r="46" ht="15.75" customHeight="1" spans="2:8">
      <c r="B46" s="60" t="s">
        <v>88</v>
      </c>
      <c r="C46" s="57">
        <v>0</v>
      </c>
      <c r="D46" s="42">
        <v>400</v>
      </c>
      <c r="E46" s="42">
        <v>400</v>
      </c>
      <c r="F46" s="57">
        <v>0</v>
      </c>
      <c r="G46" s="55">
        <v>0</v>
      </c>
      <c r="H46" s="46">
        <f t="shared" ref="H46:H48" si="4">F46/E46*100</f>
        <v>0</v>
      </c>
    </row>
    <row r="47" ht="15.75" customHeight="1" spans="2:8">
      <c r="B47" s="43" t="s">
        <v>103</v>
      </c>
      <c r="C47" s="41">
        <v>0</v>
      </c>
      <c r="D47" s="42">
        <v>400</v>
      </c>
      <c r="E47" s="42">
        <v>400</v>
      </c>
      <c r="F47" s="41">
        <v>0</v>
      </c>
      <c r="G47" s="55">
        <v>0</v>
      </c>
      <c r="H47" s="46">
        <f t="shared" si="4"/>
        <v>0</v>
      </c>
    </row>
    <row r="48" ht="15.75" customHeight="1" spans="2:8">
      <c r="B48" s="43" t="s">
        <v>106</v>
      </c>
      <c r="C48" s="41">
        <v>0</v>
      </c>
      <c r="D48" s="42">
        <v>0</v>
      </c>
      <c r="E48" s="42">
        <v>0</v>
      </c>
      <c r="F48" s="41">
        <v>0</v>
      </c>
      <c r="G48" s="55">
        <v>0</v>
      </c>
      <c r="H48" s="46" t="e">
        <f t="shared" si="4"/>
        <v>#DIV/0!</v>
      </c>
    </row>
    <row r="49" ht="15.75" customHeight="1" spans="2:8">
      <c r="B49" s="38" t="s">
        <v>107</v>
      </c>
      <c r="C49" s="22">
        <v>351010.87</v>
      </c>
      <c r="D49" s="48">
        <v>633167.31</v>
      </c>
      <c r="E49" s="48">
        <v>633167.31</v>
      </c>
      <c r="F49" s="22">
        <f>F50</f>
        <v>307875.3</v>
      </c>
      <c r="G49" s="55">
        <f t="shared" ref="G49:G52" si="5">F49/C49*100</f>
        <v>87.7110443901637</v>
      </c>
      <c r="H49" s="46">
        <v>0</v>
      </c>
    </row>
    <row r="50" ht="15.75" customHeight="1" spans="2:8">
      <c r="B50" s="59" t="s">
        <v>108</v>
      </c>
      <c r="C50" s="41">
        <v>342874.51</v>
      </c>
      <c r="D50" s="48">
        <v>627651.63</v>
      </c>
      <c r="E50" s="48">
        <v>627651.63</v>
      </c>
      <c r="F50" s="57">
        <f>F51+F52+F53+F54</f>
        <v>307875.3</v>
      </c>
      <c r="G50" s="55">
        <f t="shared" si="5"/>
        <v>89.7924141400887</v>
      </c>
      <c r="H50" s="46">
        <f t="shared" ref="H50:H53" si="6">F50/E50*100</f>
        <v>49.0519398475871</v>
      </c>
    </row>
    <row r="51" ht="15.75" customHeight="1" spans="2:8">
      <c r="B51" s="43" t="s">
        <v>109</v>
      </c>
      <c r="C51" s="41">
        <v>313475.85</v>
      </c>
      <c r="D51" s="42">
        <v>568581.98</v>
      </c>
      <c r="E51" s="42">
        <v>568581.98</v>
      </c>
      <c r="F51" s="61">
        <v>278116.16</v>
      </c>
      <c r="G51" s="55">
        <f t="shared" si="5"/>
        <v>88.7201230972019</v>
      </c>
      <c r="H51" s="46">
        <f t="shared" si="6"/>
        <v>48.9139947769713</v>
      </c>
    </row>
    <row r="52" ht="15.75" customHeight="1" spans="2:8">
      <c r="B52" s="149" t="s">
        <v>110</v>
      </c>
      <c r="C52" s="41">
        <v>29398.66</v>
      </c>
      <c r="D52" s="42">
        <v>54148.15</v>
      </c>
      <c r="E52" s="42">
        <v>54148.15</v>
      </c>
      <c r="F52" s="41">
        <v>28779.72</v>
      </c>
      <c r="G52" s="55">
        <f t="shared" si="5"/>
        <v>97.8946659473595</v>
      </c>
      <c r="H52" s="46">
        <f t="shared" si="6"/>
        <v>53.1499598785923</v>
      </c>
    </row>
    <row r="53" ht="15.75" customHeight="1" spans="2:8">
      <c r="B53" s="44" t="s">
        <v>111</v>
      </c>
      <c r="C53" s="41">
        <v>0</v>
      </c>
      <c r="D53" s="42">
        <v>121.5</v>
      </c>
      <c r="E53" s="42">
        <v>121.5</v>
      </c>
      <c r="F53" s="41">
        <v>121.37</v>
      </c>
      <c r="G53" s="55">
        <v>0</v>
      </c>
      <c r="H53" s="46">
        <f t="shared" si="6"/>
        <v>99.8930041152263</v>
      </c>
    </row>
    <row r="54" ht="15.75" customHeight="1" spans="2:8">
      <c r="B54" s="44" t="s">
        <v>106</v>
      </c>
      <c r="C54" s="41">
        <v>0</v>
      </c>
      <c r="D54" s="42">
        <v>4800</v>
      </c>
      <c r="E54" s="42">
        <v>4800</v>
      </c>
      <c r="F54" s="41">
        <v>858.05</v>
      </c>
      <c r="G54" s="55">
        <v>0</v>
      </c>
      <c r="H54" s="46">
        <v>0</v>
      </c>
    </row>
    <row r="55" ht="15.75" customHeight="1" spans="2:8">
      <c r="B55" s="38"/>
      <c r="C55" s="62"/>
      <c r="D55" s="63"/>
      <c r="E55" s="63"/>
      <c r="F55" s="62"/>
      <c r="G55" s="58"/>
      <c r="H55" s="46"/>
    </row>
    <row r="56" ht="15.75" customHeight="1" spans="2:8">
      <c r="B56" s="43"/>
      <c r="C56" s="62"/>
      <c r="D56" s="63"/>
      <c r="E56" s="63"/>
      <c r="F56" s="62"/>
      <c r="G56" s="58"/>
      <c r="H56" s="58"/>
    </row>
    <row r="57" ht="15.75" customHeight="1" spans="2:8">
      <c r="B57" s="47" t="s">
        <v>112</v>
      </c>
      <c r="C57" s="64">
        <v>0</v>
      </c>
      <c r="D57" s="48">
        <v>330</v>
      </c>
      <c r="E57" s="48">
        <v>330</v>
      </c>
      <c r="F57" s="64">
        <v>0</v>
      </c>
      <c r="G57" s="45">
        <v>0</v>
      </c>
      <c r="H57" s="45"/>
    </row>
    <row r="58" ht="15.75" customHeight="1" spans="2:8">
      <c r="B58" s="51" t="s">
        <v>103</v>
      </c>
      <c r="C58" s="58">
        <v>0</v>
      </c>
      <c r="D58" s="63">
        <v>330</v>
      </c>
      <c r="E58" s="63">
        <v>330</v>
      </c>
      <c r="F58" s="58">
        <v>0</v>
      </c>
      <c r="G58" s="58">
        <v>0</v>
      </c>
      <c r="H58" s="58"/>
    </row>
    <row r="59" ht="15.75" customHeight="1" spans="2:8">
      <c r="B59" s="65" t="s">
        <v>113</v>
      </c>
      <c r="C59" s="66">
        <v>0</v>
      </c>
      <c r="D59" s="67">
        <v>330</v>
      </c>
      <c r="E59" s="67">
        <v>330</v>
      </c>
      <c r="F59" s="66">
        <v>0</v>
      </c>
      <c r="G59" s="66">
        <v>0</v>
      </c>
      <c r="H59" s="66"/>
    </row>
    <row r="60" ht="15.75" customHeight="1" spans="2:8">
      <c r="B60" s="68"/>
      <c r="C60" s="69"/>
      <c r="D60" s="68"/>
      <c r="E60" s="68"/>
      <c r="F60" s="69"/>
      <c r="G60" s="68"/>
      <c r="H60" s="68"/>
    </row>
    <row r="61" ht="15.75" customHeight="1" spans="2:8">
      <c r="B61" s="68"/>
      <c r="C61" s="69"/>
      <c r="D61" s="68"/>
      <c r="E61" s="68"/>
      <c r="F61" s="69"/>
      <c r="G61" s="68"/>
      <c r="H61" s="68"/>
    </row>
    <row r="62" ht="15.75" customHeight="1" spans="2:8">
      <c r="B62" s="68"/>
      <c r="C62" s="69"/>
      <c r="D62" s="68"/>
      <c r="E62" s="68"/>
      <c r="F62" s="69"/>
      <c r="G62" s="68"/>
      <c r="H62" s="68"/>
    </row>
    <row r="63" ht="15.75" customHeight="1" spans="2:8">
      <c r="B63" s="68"/>
      <c r="C63" s="69"/>
      <c r="D63" s="68"/>
      <c r="E63" s="68"/>
      <c r="F63" s="69"/>
      <c r="G63" s="68"/>
      <c r="H63" s="68"/>
    </row>
    <row r="64" ht="15.75" customHeight="1" spans="2:8">
      <c r="B64" s="68"/>
      <c r="C64" s="69"/>
      <c r="D64" s="68"/>
      <c r="E64" s="68"/>
      <c r="F64" s="69"/>
      <c r="G64" s="68"/>
      <c r="H64" s="68"/>
    </row>
    <row r="65" ht="15.75" customHeight="1" spans="2:8">
      <c r="B65" s="68"/>
      <c r="C65" s="70"/>
      <c r="D65" s="68"/>
      <c r="E65" s="68"/>
      <c r="F65" s="69"/>
      <c r="G65" s="68"/>
      <c r="H65" s="68"/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">
    <mergeCell ref="B2:H2"/>
  </mergeCells>
  <pageMargins left="0.7" right="0.7" top="0.75" bottom="0.75" header="0" footer="0"/>
  <pageSetup paperSize="9" scale="7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1"/>
  <sheetViews>
    <sheetView tabSelected="1" zoomScale="70" zoomScaleNormal="70" topLeftCell="A7" workbookViewId="0">
      <selection activeCell="O6" sqref="O6"/>
    </sheetView>
  </sheetViews>
  <sheetFormatPr defaultColWidth="14.4444444444444" defaultRowHeight="33" customHeight="1"/>
  <cols>
    <col min="1" max="1" width="8.66666666666667" customWidth="1"/>
    <col min="2" max="2" width="7.44444444444444" customWidth="1"/>
    <col min="3" max="3" width="8.44444444444444" customWidth="1"/>
    <col min="4" max="4" width="23.4444444444444" customWidth="1"/>
    <col min="5" max="5" width="37.4444444444444" customWidth="1"/>
    <col min="6" max="8" width="25.3333333333333" customWidth="1"/>
    <col min="9" max="9" width="15.6666666666667" customWidth="1"/>
    <col min="10" max="26" width="8.66666666666667" customWidth="1"/>
  </cols>
  <sheetData>
    <row r="1" customHeight="1" spans="1:26">
      <c r="B1" s="1"/>
      <c r="C1" s="1"/>
      <c r="D1" s="1"/>
      <c r="E1" s="1"/>
      <c r="F1" s="1"/>
      <c r="G1" s="1"/>
      <c r="H1" s="1"/>
      <c r="I1" s="2"/>
    </row>
    <row r="2" customHeight="1" spans="1:26">
      <c r="B2" s="3" t="s">
        <v>136</v>
      </c>
    </row>
    <row r="3" customHeight="1" spans="1:26">
      <c r="B3" s="1"/>
      <c r="C3" s="4"/>
      <c r="D3" s="1"/>
      <c r="E3" s="1"/>
      <c r="F3" s="1"/>
      <c r="G3" s="1"/>
      <c r="H3" s="1"/>
      <c r="I3" s="2"/>
    </row>
    <row r="4" customHeight="1" spans="1:26">
      <c r="B4" s="5" t="s">
        <v>137</v>
      </c>
    </row>
    <row r="5" customHeight="1" spans="1:26">
      <c r="B5" s="1"/>
      <c r="C5" s="1"/>
      <c r="D5" s="1"/>
      <c r="E5" s="1"/>
      <c r="F5" s="1"/>
      <c r="G5" s="1"/>
      <c r="H5" s="1"/>
      <c r="I5" s="2"/>
    </row>
    <row r="6" customHeight="1" spans="1:26">
      <c r="B6" s="6" t="s">
        <v>5</v>
      </c>
      <c r="C6" s="7"/>
      <c r="D6" s="7"/>
      <c r="E6" s="8"/>
      <c r="F6" s="9" t="s">
        <v>57</v>
      </c>
      <c r="G6" s="9" t="s">
        <v>8</v>
      </c>
      <c r="H6" s="9" t="s">
        <v>138</v>
      </c>
      <c r="I6" s="10" t="s">
        <v>11</v>
      </c>
    </row>
    <row r="7" customHeight="1" spans="1:26">
      <c r="A7" s="11"/>
      <c r="B7" s="12">
        <v>1</v>
      </c>
      <c r="C7" s="7"/>
      <c r="D7" s="7"/>
      <c r="E7" s="8"/>
      <c r="F7" s="13">
        <v>2</v>
      </c>
      <c r="G7" s="13">
        <v>3</v>
      </c>
      <c r="H7" s="13">
        <v>4</v>
      </c>
      <c r="I7" s="13" t="s">
        <v>139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customHeight="1" spans="1:26">
      <c r="A8" s="14"/>
      <c r="B8" s="15">
        <v>11863</v>
      </c>
      <c r="C8" s="7"/>
      <c r="D8" s="8"/>
      <c r="E8" s="16" t="s">
        <v>140</v>
      </c>
      <c r="F8" s="17"/>
      <c r="G8" s="17"/>
      <c r="H8" s="18"/>
      <c r="I8" s="1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customHeight="1" spans="1:26">
      <c r="A9" s="14"/>
      <c r="B9" s="15">
        <v>6</v>
      </c>
      <c r="C9" s="7"/>
      <c r="D9" s="8"/>
      <c r="E9" s="20" t="s">
        <v>141</v>
      </c>
      <c r="F9" s="21"/>
      <c r="G9" s="21"/>
      <c r="H9" s="22">
        <v>346578.05</v>
      </c>
      <c r="I9" s="19">
        <v>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customHeight="1" spans="1:26">
      <c r="A10" s="14"/>
      <c r="B10" s="15">
        <v>3</v>
      </c>
      <c r="C10" s="7"/>
      <c r="D10" s="8"/>
      <c r="E10" s="20" t="s">
        <v>142</v>
      </c>
      <c r="F10" s="17">
        <v>687766.31</v>
      </c>
      <c r="G10" s="17">
        <v>687766.31</v>
      </c>
      <c r="H10" s="23">
        <v>329779.51</v>
      </c>
      <c r="I10" s="19">
        <f>H10/G10*100</f>
        <v>47.9493550650947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customHeight="1" spans="1:26">
      <c r="A11" s="14"/>
      <c r="B11" s="24" t="s">
        <v>143</v>
      </c>
      <c r="C11" s="25"/>
      <c r="D11" s="26"/>
      <c r="E11" s="27" t="s">
        <v>144</v>
      </c>
      <c r="F11" s="28">
        <v>24210.26</v>
      </c>
      <c r="G11" s="28">
        <v>24210.26</v>
      </c>
      <c r="H11" s="29">
        <v>11802.92</v>
      </c>
      <c r="I11" s="30">
        <f>H11/G11*100</f>
        <v>48.7517275733511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customHeight="1" spans="1:26">
      <c r="A12" s="14"/>
      <c r="B12" s="31" t="s">
        <v>145</v>
      </c>
      <c r="C12" s="7"/>
      <c r="D12" s="8"/>
      <c r="E12" s="20" t="s">
        <v>146</v>
      </c>
      <c r="F12" s="21">
        <v>729.96</v>
      </c>
      <c r="G12" s="21">
        <v>729.96</v>
      </c>
      <c r="H12" s="32">
        <v>199.08</v>
      </c>
      <c r="I12" s="19">
        <f t="shared" ref="I12:I17" si="0">H12/G12*100</f>
        <v>27.2727272727273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customHeight="1" spans="1:26">
      <c r="A13" s="14"/>
      <c r="B13" s="31" t="s">
        <v>147</v>
      </c>
      <c r="C13" s="7"/>
      <c r="D13" s="8"/>
      <c r="E13" s="16" t="s">
        <v>148</v>
      </c>
      <c r="F13" s="21">
        <v>729.96</v>
      </c>
      <c r="G13" s="21">
        <v>729.96</v>
      </c>
      <c r="H13" s="32">
        <v>199.08</v>
      </c>
      <c r="I13" s="19">
        <f t="shared" si="0"/>
        <v>27.2727272727273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customHeight="1" spans="1:26">
      <c r="A14" s="14"/>
      <c r="B14" s="15">
        <v>311</v>
      </c>
      <c r="C14" s="7"/>
      <c r="D14" s="8"/>
      <c r="E14" s="16" t="s">
        <v>149</v>
      </c>
      <c r="F14" s="21">
        <v>729.96</v>
      </c>
      <c r="G14" s="21">
        <v>729.96</v>
      </c>
      <c r="H14" s="32">
        <v>199.08</v>
      </c>
      <c r="I14" s="19">
        <f t="shared" si="0"/>
        <v>27.2727272727273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customHeight="1" spans="1:26">
      <c r="A15" s="14"/>
      <c r="B15" s="24" t="s">
        <v>150</v>
      </c>
      <c r="C15" s="25"/>
      <c r="D15" s="26"/>
      <c r="E15" s="33" t="s">
        <v>151</v>
      </c>
      <c r="F15" s="28">
        <v>16571.8</v>
      </c>
      <c r="G15" s="28">
        <v>16571.8</v>
      </c>
      <c r="H15" s="29">
        <v>6643</v>
      </c>
      <c r="I15" s="30">
        <f t="shared" si="0"/>
        <v>40.0861704823857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customHeight="1" spans="1:26">
      <c r="A16" s="14"/>
      <c r="B16" s="31" t="s">
        <v>152</v>
      </c>
      <c r="C16" s="7"/>
      <c r="D16" s="8"/>
      <c r="E16" s="20" t="s">
        <v>153</v>
      </c>
      <c r="F16" s="28">
        <v>16572</v>
      </c>
      <c r="G16" s="28">
        <v>16572</v>
      </c>
      <c r="H16" s="29">
        <v>6642.7</v>
      </c>
      <c r="I16" s="19">
        <f t="shared" si="0"/>
        <v>40.0838764180546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customHeight="1" spans="1:26">
      <c r="A17" s="14"/>
      <c r="B17" s="15">
        <v>322</v>
      </c>
      <c r="C17" s="7"/>
      <c r="D17" s="8"/>
      <c r="E17" s="20" t="s">
        <v>154</v>
      </c>
      <c r="F17" s="28">
        <v>16572</v>
      </c>
      <c r="G17" s="28">
        <v>16572</v>
      </c>
      <c r="H17" s="29">
        <v>6643</v>
      </c>
      <c r="I17" s="19">
        <f t="shared" si="0"/>
        <v>40.0856867004586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customHeight="1" spans="1:26">
      <c r="B18" s="31" t="s">
        <v>155</v>
      </c>
      <c r="C18" s="7"/>
      <c r="D18" s="8"/>
      <c r="E18" s="20" t="s">
        <v>156</v>
      </c>
      <c r="F18" s="34">
        <v>121.5</v>
      </c>
      <c r="G18" s="34">
        <v>121.5</v>
      </c>
      <c r="H18" s="18">
        <v>122</v>
      </c>
      <c r="I18" s="19">
        <v>0</v>
      </c>
    </row>
    <row r="19" customHeight="1" spans="1:26">
      <c r="B19" s="31" t="s">
        <v>157</v>
      </c>
      <c r="C19" s="7"/>
      <c r="D19" s="8"/>
      <c r="E19" s="16" t="s">
        <v>153</v>
      </c>
      <c r="F19" s="34">
        <v>122</v>
      </c>
      <c r="G19" s="34">
        <v>122</v>
      </c>
      <c r="H19" s="18">
        <v>122</v>
      </c>
      <c r="I19" s="19">
        <v>0</v>
      </c>
    </row>
    <row r="20" customHeight="1" spans="1:26">
      <c r="B20" s="15">
        <v>381</v>
      </c>
      <c r="C20" s="7"/>
      <c r="D20" s="8"/>
      <c r="E20" s="16" t="s">
        <v>72</v>
      </c>
      <c r="F20" s="34">
        <v>122</v>
      </c>
      <c r="G20" s="34">
        <v>122</v>
      </c>
      <c r="H20" s="18">
        <v>122</v>
      </c>
      <c r="I20" s="19">
        <v>0</v>
      </c>
    </row>
    <row r="21" customHeight="1" spans="1:26">
      <c r="B21" s="24" t="s">
        <v>158</v>
      </c>
      <c r="C21" s="25"/>
      <c r="D21" s="26"/>
      <c r="E21" s="27" t="s">
        <v>144</v>
      </c>
      <c r="F21" s="28">
        <v>663556.05</v>
      </c>
      <c r="G21" s="28">
        <v>663556.05</v>
      </c>
      <c r="H21" s="35">
        <v>317887</v>
      </c>
      <c r="I21" s="30">
        <f t="shared" ref="I21:I26" si="1">H21/G21*100</f>
        <v>47.9065785022983</v>
      </c>
    </row>
    <row r="22" customHeight="1" spans="1:26">
      <c r="B22" s="31" t="s">
        <v>159</v>
      </c>
      <c r="C22" s="7"/>
      <c r="D22" s="8"/>
      <c r="E22" s="20" t="s">
        <v>160</v>
      </c>
      <c r="F22" s="28">
        <v>638553.81</v>
      </c>
      <c r="G22" s="28">
        <v>638553.81</v>
      </c>
      <c r="H22" s="35">
        <v>317887</v>
      </c>
      <c r="I22" s="19">
        <f t="shared" si="1"/>
        <v>49.7823354933862</v>
      </c>
    </row>
    <row r="23" customHeight="1" spans="1:26">
      <c r="B23" s="31" t="s">
        <v>161</v>
      </c>
      <c r="C23" s="7"/>
      <c r="D23" s="8"/>
      <c r="E23" s="20" t="s">
        <v>153</v>
      </c>
      <c r="F23" s="28">
        <v>637389.55</v>
      </c>
      <c r="G23" s="28">
        <v>637389.55</v>
      </c>
      <c r="H23" s="29">
        <v>317887</v>
      </c>
      <c r="I23" s="19">
        <f t="shared" ref="I23" si="2">H23/G23*100</f>
        <v>49.8732682391796</v>
      </c>
    </row>
    <row r="24" customHeight="1" spans="1:26">
      <c r="B24" s="15">
        <v>311</v>
      </c>
      <c r="C24" s="7"/>
      <c r="D24" s="8"/>
      <c r="E24" s="20" t="s">
        <v>149</v>
      </c>
      <c r="F24" s="21">
        <v>568581.98</v>
      </c>
      <c r="G24" s="21">
        <v>568581.98</v>
      </c>
      <c r="H24" s="36">
        <v>278116.16</v>
      </c>
      <c r="I24" s="19">
        <f t="shared" si="1"/>
        <v>48.9139947769713</v>
      </c>
    </row>
    <row r="25" customHeight="1" spans="1:26">
      <c r="B25" s="15">
        <v>322</v>
      </c>
      <c r="C25" s="7"/>
      <c r="D25" s="8"/>
      <c r="E25" s="20" t="s">
        <v>154</v>
      </c>
      <c r="F25" s="21">
        <v>68726.73</v>
      </c>
      <c r="G25" s="21">
        <v>68726.73</v>
      </c>
      <c r="H25" s="36">
        <v>38832.43</v>
      </c>
      <c r="I25" s="19">
        <f t="shared" si="1"/>
        <v>56.5026591545968</v>
      </c>
    </row>
    <row r="26" customHeight="1" spans="1:26">
      <c r="B26" s="15">
        <v>343</v>
      </c>
      <c r="C26" s="7"/>
      <c r="D26" s="8"/>
      <c r="E26" s="20" t="s">
        <v>162</v>
      </c>
      <c r="F26" s="21">
        <v>80.84</v>
      </c>
      <c r="G26" s="21">
        <v>80.84</v>
      </c>
      <c r="H26" s="32">
        <v>80.84</v>
      </c>
      <c r="I26" s="19">
        <f t="shared" si="1"/>
        <v>100</v>
      </c>
    </row>
    <row r="27" customHeight="1" spans="1:26">
      <c r="B27" s="31" t="s">
        <v>163</v>
      </c>
      <c r="C27" s="7"/>
      <c r="D27" s="8"/>
      <c r="E27" s="20" t="s">
        <v>164</v>
      </c>
      <c r="F27" s="21">
        <v>0</v>
      </c>
      <c r="G27" s="21">
        <v>0</v>
      </c>
      <c r="H27" s="32">
        <v>0</v>
      </c>
      <c r="I27" s="19" t="e">
        <f t="shared" ref="I27:I30" si="3">H27/G27*100</f>
        <v>#DIV/0!</v>
      </c>
    </row>
    <row r="28" customHeight="1" spans="1:26">
      <c r="B28" s="15">
        <v>311</v>
      </c>
      <c r="C28" s="7"/>
      <c r="D28" s="8"/>
      <c r="E28" s="20" t="s">
        <v>149</v>
      </c>
      <c r="F28" s="21">
        <v>0</v>
      </c>
      <c r="G28" s="21">
        <v>0</v>
      </c>
      <c r="H28" s="32">
        <v>0</v>
      </c>
      <c r="I28" s="19" t="e">
        <f t="shared" si="3"/>
        <v>#DIV/0!</v>
      </c>
    </row>
    <row r="29" customHeight="1" spans="1:26">
      <c r="B29" s="15">
        <v>322</v>
      </c>
      <c r="C29" s="7"/>
      <c r="D29" s="8"/>
      <c r="E29" s="20" t="s">
        <v>154</v>
      </c>
      <c r="F29" s="21">
        <v>0</v>
      </c>
      <c r="G29" s="21">
        <v>0</v>
      </c>
      <c r="H29" s="32">
        <v>0</v>
      </c>
      <c r="I29" s="19" t="e">
        <f t="shared" ref="I29" si="4">H29/G29*100</f>
        <v>#DIV/0!</v>
      </c>
    </row>
    <row r="30" customHeight="1" spans="1:26">
      <c r="B30" s="31" t="s">
        <v>165</v>
      </c>
      <c r="C30" s="7"/>
      <c r="D30" s="8"/>
      <c r="E30" s="20" t="s">
        <v>166</v>
      </c>
      <c r="F30" s="17">
        <v>24691.35</v>
      </c>
      <c r="G30" s="17">
        <v>24691.35</v>
      </c>
      <c r="H30" s="37">
        <v>11571.58</v>
      </c>
      <c r="I30" s="19">
        <f t="shared" si="3"/>
        <v>46.8649142310971</v>
      </c>
    </row>
    <row r="31" customHeight="1" spans="1:26">
      <c r="B31" s="31">
        <v>323</v>
      </c>
      <c r="C31" s="7"/>
      <c r="D31" s="8"/>
      <c r="E31" s="20" t="s">
        <v>167</v>
      </c>
      <c r="F31" s="17">
        <v>24691</v>
      </c>
      <c r="G31" s="17">
        <v>24691</v>
      </c>
      <c r="H31" s="37">
        <v>11571.58</v>
      </c>
      <c r="I31" s="19">
        <f t="shared" ref="I31" si="5">H31/G31*100</f>
        <v>46.865578550889</v>
      </c>
    </row>
  </sheetData>
  <mergeCells count="27">
    <mergeCell ref="B2:I2"/>
    <mergeCell ref="B4:I4"/>
    <mergeCell ref="B6:E6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4:D24"/>
    <mergeCell ref="B25:D25"/>
    <mergeCell ref="B26:D26"/>
    <mergeCell ref="B27:D27"/>
    <mergeCell ref="B28:D28"/>
    <mergeCell ref="B29:D29"/>
    <mergeCell ref="B30:D30"/>
    <mergeCell ref="B31:D31"/>
  </mergeCells>
  <pageMargins left="0.7" right="0.7" top="0.75" bottom="0.75" header="0" footer="0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Maria Stipanović</cp:lastModifiedBy>
  <dcterms:created xsi:type="dcterms:W3CDTF">2022-08-12T12:51:00Z</dcterms:created>
  <cp:lastPrinted>2024-07-17T06:54:00Z</cp:lastPrinted>
  <dcterms:modified xsi:type="dcterms:W3CDTF">2026-07-27T18:18:04Z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  <property fmtid="{D5CDD505-2E9C-101B-9397-08002B2CF9AE}" pid="3" name="ICV">
    <vt:lpwstr>952A2DC2147F499A83FEA2C0AA86F5C9_13</vt:lpwstr>
  </property>
  <property fmtid="{D5CDD505-2E9C-101B-9397-08002B2CF9AE}" pid="4" name="KSOProductBuildVer">
    <vt:lpwstr>1033-12.1.0.27458</vt:lpwstr>
  </property>
  <property fmtid="{D5CDD505-2E9C-101B-9397-08002B2CF9AE}" pid="5" name="CalculationRule">
    <vt:i4>0</vt:i4>
  </property>
</Properties>
</file>